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льдар\Отчеты\Замеры\"/>
    </mc:Choice>
  </mc:AlternateContent>
  <bookViews>
    <workbookView xWindow="0" yWindow="0" windowWidth="28800" windowHeight="12435" activeTab="2"/>
  </bookViews>
  <sheets>
    <sheet name="Королёвская ОДГ" sheetId="3" r:id="rId1"/>
    <sheet name="Лобненская ОДГ" sheetId="4" r:id="rId2"/>
    <sheet name="Московская ОДГ" sheetId="5" r:id="rId3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" l="1"/>
  <c r="J10" i="5"/>
  <c r="J14" i="5"/>
  <c r="J18" i="5"/>
  <c r="J24" i="5"/>
  <c r="J28" i="5"/>
  <c r="J32" i="5"/>
  <c r="J36" i="5"/>
  <c r="J40" i="5"/>
  <c r="J49" i="5"/>
  <c r="G24" i="5"/>
  <c r="G18" i="5"/>
  <c r="G10" i="5"/>
  <c r="J68" i="4"/>
  <c r="J62" i="4"/>
  <c r="J142" i="3"/>
  <c r="G142" i="3"/>
  <c r="J122" i="3"/>
  <c r="G122" i="3"/>
  <c r="J41" i="4"/>
  <c r="J46" i="4"/>
  <c r="J54" i="4"/>
  <c r="G41" i="4"/>
  <c r="G46" i="4"/>
  <c r="G54" i="4"/>
  <c r="G62" i="4"/>
  <c r="G68" i="4"/>
  <c r="J114" i="3"/>
  <c r="G114" i="3"/>
  <c r="J102" i="3" l="1"/>
  <c r="G102" i="3"/>
  <c r="J73" i="3"/>
  <c r="G73" i="3"/>
  <c r="F73" i="3"/>
  <c r="I35" i="5" l="1"/>
  <c r="I34" i="5"/>
  <c r="I13" i="5"/>
  <c r="I12" i="5"/>
  <c r="I31" i="5"/>
  <c r="I30" i="5"/>
  <c r="G49" i="5" l="1"/>
  <c r="F49" i="5"/>
  <c r="I48" i="5"/>
  <c r="G40" i="5"/>
  <c r="F40" i="5"/>
  <c r="I39" i="5"/>
  <c r="I38" i="5"/>
  <c r="I36" i="5"/>
  <c r="G36" i="5"/>
  <c r="F36" i="5"/>
  <c r="I32" i="5"/>
  <c r="G32" i="5"/>
  <c r="F32" i="5"/>
  <c r="G28" i="5"/>
  <c r="F28" i="5"/>
  <c r="I27" i="5"/>
  <c r="I26" i="5"/>
  <c r="I28" i="5" s="1"/>
  <c r="I23" i="5"/>
  <c r="F23" i="5"/>
  <c r="G23" i="5" s="1"/>
  <c r="I22" i="5"/>
  <c r="F22" i="5"/>
  <c r="G22" i="5" s="1"/>
  <c r="I21" i="5"/>
  <c r="F21" i="5"/>
  <c r="G21" i="5" s="1"/>
  <c r="I20" i="5"/>
  <c r="F20" i="5"/>
  <c r="G20" i="5" s="1"/>
  <c r="I17" i="5"/>
  <c r="F17" i="5"/>
  <c r="G17" i="5" s="1"/>
  <c r="I16" i="5"/>
  <c r="F16" i="5"/>
  <c r="G16" i="5" s="1"/>
  <c r="I14" i="5"/>
  <c r="G14" i="5"/>
  <c r="F14" i="5"/>
  <c r="I9" i="5"/>
  <c r="F9" i="5"/>
  <c r="G9" i="5" s="1"/>
  <c r="I8" i="5"/>
  <c r="I10" i="5" s="1"/>
  <c r="F8" i="5"/>
  <c r="G8" i="5" s="1"/>
  <c r="G6" i="5"/>
  <c r="F6" i="5"/>
  <c r="I5" i="5"/>
  <c r="I4" i="5"/>
  <c r="I6" i="5" l="1"/>
  <c r="I40" i="5"/>
  <c r="G51" i="5"/>
  <c r="F18" i="5"/>
  <c r="F24" i="5"/>
  <c r="I18" i="5"/>
  <c r="I24" i="5"/>
  <c r="I49" i="5"/>
  <c r="I51" i="5" s="1"/>
  <c r="F10" i="5"/>
  <c r="F26" i="3"/>
  <c r="F18" i="3"/>
  <c r="F14" i="3"/>
  <c r="F10" i="3"/>
  <c r="F8" i="3"/>
  <c r="I70" i="4"/>
  <c r="F70" i="4"/>
  <c r="I9" i="4"/>
  <c r="I8" i="4"/>
  <c r="F62" i="4"/>
  <c r="I67" i="4"/>
  <c r="F67" i="4"/>
  <c r="I66" i="4"/>
  <c r="F66" i="4"/>
  <c r="I65" i="4"/>
  <c r="F65" i="4"/>
  <c r="I64" i="4"/>
  <c r="F64" i="4"/>
  <c r="F68" i="4" s="1"/>
  <c r="I61" i="4"/>
  <c r="F61" i="4"/>
  <c r="I60" i="4"/>
  <c r="F60" i="4"/>
  <c r="I59" i="4"/>
  <c r="F59" i="4"/>
  <c r="I58" i="4"/>
  <c r="F58" i="4"/>
  <c r="I57" i="4"/>
  <c r="F57" i="4"/>
  <c r="G70" i="4" s="1"/>
  <c r="I56" i="4"/>
  <c r="F56" i="4"/>
  <c r="I53" i="4"/>
  <c r="F53" i="4"/>
  <c r="I52" i="4"/>
  <c r="F52" i="4"/>
  <c r="I51" i="4"/>
  <c r="F51" i="4"/>
  <c r="I50" i="4"/>
  <c r="F50" i="4"/>
  <c r="I49" i="4"/>
  <c r="F49" i="4"/>
  <c r="I48" i="4"/>
  <c r="I54" i="4" s="1"/>
  <c r="F48" i="4"/>
  <c r="F54" i="4" s="1"/>
  <c r="I45" i="4"/>
  <c r="F45" i="4"/>
  <c r="I44" i="4"/>
  <c r="F44" i="4"/>
  <c r="I43" i="4"/>
  <c r="F43" i="4"/>
  <c r="F46" i="4" s="1"/>
  <c r="I40" i="4"/>
  <c r="F40" i="4"/>
  <c r="I39" i="4"/>
  <c r="F39" i="4"/>
  <c r="I38" i="4"/>
  <c r="F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I27" i="4"/>
  <c r="F27" i="4"/>
  <c r="I26" i="4"/>
  <c r="F26" i="4"/>
  <c r="I25" i="4"/>
  <c r="F25" i="4"/>
  <c r="I24" i="4"/>
  <c r="F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I12" i="4"/>
  <c r="F12" i="4"/>
  <c r="I11" i="4"/>
  <c r="F11" i="4"/>
  <c r="I10" i="4"/>
  <c r="F10" i="4"/>
  <c r="F9" i="4"/>
  <c r="F8" i="4"/>
  <c r="I7" i="4"/>
  <c r="F7" i="4"/>
  <c r="I6" i="4"/>
  <c r="F6" i="4"/>
  <c r="I5" i="4"/>
  <c r="F5" i="4"/>
  <c r="I4" i="4"/>
  <c r="I41" i="4" s="1"/>
  <c r="F4" i="4"/>
  <c r="F41" i="4" s="1"/>
  <c r="F51" i="5" l="1"/>
  <c r="J70" i="4"/>
  <c r="I68" i="4"/>
  <c r="I46" i="4"/>
  <c r="I62" i="4"/>
  <c r="J51" i="5" l="1"/>
  <c r="I141" i="3"/>
  <c r="F141" i="3"/>
  <c r="I140" i="3"/>
  <c r="F140" i="3"/>
  <c r="I139" i="3"/>
  <c r="F139" i="3"/>
  <c r="I138" i="3"/>
  <c r="F138" i="3"/>
  <c r="I137" i="3"/>
  <c r="F137" i="3"/>
  <c r="I136" i="3"/>
  <c r="F136" i="3"/>
  <c r="I135" i="3"/>
  <c r="F135" i="3"/>
  <c r="I134" i="3"/>
  <c r="F134" i="3"/>
  <c r="I133" i="3"/>
  <c r="F133" i="3"/>
  <c r="I132" i="3"/>
  <c r="F132" i="3"/>
  <c r="I131" i="3"/>
  <c r="F131" i="3"/>
  <c r="I130" i="3"/>
  <c r="F130" i="3"/>
  <c r="I129" i="3"/>
  <c r="F129" i="3"/>
  <c r="I128" i="3"/>
  <c r="F128" i="3"/>
  <c r="F127" i="3"/>
  <c r="F126" i="3"/>
  <c r="F125" i="3"/>
  <c r="F124" i="3"/>
  <c r="F142" i="3" s="1"/>
  <c r="I121" i="3"/>
  <c r="F121" i="3"/>
  <c r="I120" i="3"/>
  <c r="F120" i="3"/>
  <c r="I119" i="3"/>
  <c r="F119" i="3"/>
  <c r="I118" i="3"/>
  <c r="F118" i="3"/>
  <c r="I117" i="3"/>
  <c r="F117" i="3"/>
  <c r="I116" i="3"/>
  <c r="F116" i="3"/>
  <c r="I113" i="3"/>
  <c r="I112" i="3"/>
  <c r="I111" i="3"/>
  <c r="F111" i="3"/>
  <c r="I110" i="3"/>
  <c r="F110" i="3"/>
  <c r="I109" i="3"/>
  <c r="F109" i="3"/>
  <c r="I108" i="3"/>
  <c r="F108" i="3"/>
  <c r="I107" i="3"/>
  <c r="F107" i="3"/>
  <c r="I106" i="3"/>
  <c r="F106" i="3"/>
  <c r="I105" i="3"/>
  <c r="F105" i="3"/>
  <c r="I104" i="3"/>
  <c r="F104" i="3"/>
  <c r="I101" i="3"/>
  <c r="F101" i="3"/>
  <c r="I100" i="3"/>
  <c r="F100" i="3"/>
  <c r="I99" i="3"/>
  <c r="F99" i="3"/>
  <c r="I98" i="3"/>
  <c r="F98" i="3"/>
  <c r="F97" i="3"/>
  <c r="F96" i="3"/>
  <c r="F95" i="3"/>
  <c r="F94" i="3"/>
  <c r="I93" i="3"/>
  <c r="F93" i="3"/>
  <c r="I92" i="3"/>
  <c r="F92" i="3"/>
  <c r="I91" i="3"/>
  <c r="F91" i="3"/>
  <c r="I90" i="3"/>
  <c r="F90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F81" i="3"/>
  <c r="I80" i="3"/>
  <c r="F80" i="3"/>
  <c r="I79" i="3"/>
  <c r="F79" i="3"/>
  <c r="I78" i="3"/>
  <c r="F78" i="3"/>
  <c r="I77" i="3"/>
  <c r="F77" i="3"/>
  <c r="I76" i="3"/>
  <c r="F76" i="3"/>
  <c r="I75" i="3"/>
  <c r="I102" i="3" s="1"/>
  <c r="F75" i="3"/>
  <c r="I72" i="3"/>
  <c r="F72" i="3"/>
  <c r="I71" i="3"/>
  <c r="F71" i="3"/>
  <c r="I70" i="3"/>
  <c r="F70" i="3"/>
  <c r="I69" i="3"/>
  <c r="F69" i="3"/>
  <c r="I68" i="3"/>
  <c r="F68" i="3"/>
  <c r="I67" i="3"/>
  <c r="F67" i="3"/>
  <c r="I66" i="3"/>
  <c r="F66" i="3"/>
  <c r="I65" i="3"/>
  <c r="F65" i="3"/>
  <c r="I64" i="3"/>
  <c r="F64" i="3"/>
  <c r="I63" i="3"/>
  <c r="F63" i="3"/>
  <c r="I62" i="3"/>
  <c r="F62" i="3"/>
  <c r="I61" i="3"/>
  <c r="F61" i="3"/>
  <c r="I60" i="3"/>
  <c r="F60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F51" i="3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F33" i="3"/>
  <c r="I32" i="3"/>
  <c r="F32" i="3"/>
  <c r="I31" i="3"/>
  <c r="F31" i="3"/>
  <c r="I30" i="3"/>
  <c r="F30" i="3"/>
  <c r="I29" i="3"/>
  <c r="F29" i="3"/>
  <c r="I28" i="3"/>
  <c r="F28" i="3"/>
  <c r="I27" i="3"/>
  <c r="F27" i="3"/>
  <c r="I2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I17" i="3"/>
  <c r="F17" i="3"/>
  <c r="I16" i="3"/>
  <c r="F16" i="3"/>
  <c r="I15" i="3"/>
  <c r="F15" i="3"/>
  <c r="I14" i="3"/>
  <c r="I13" i="3"/>
  <c r="F13" i="3"/>
  <c r="I12" i="3"/>
  <c r="F12" i="3"/>
  <c r="I11" i="3"/>
  <c r="F11" i="3"/>
  <c r="I10" i="3"/>
  <c r="I9" i="3"/>
  <c r="F9" i="3"/>
  <c r="I8" i="3"/>
  <c r="I7" i="3"/>
  <c r="F7" i="3"/>
  <c r="I6" i="3"/>
  <c r="F6" i="3"/>
  <c r="I5" i="3"/>
  <c r="F5" i="3"/>
  <c r="I4" i="3"/>
  <c r="F4" i="3"/>
  <c r="I73" i="3" l="1"/>
  <c r="F114" i="3"/>
  <c r="F122" i="3"/>
  <c r="I122" i="3"/>
  <c r="I142" i="3"/>
  <c r="F102" i="3"/>
  <c r="F144" i="3" s="1"/>
  <c r="I114" i="3"/>
  <c r="J144" i="3" l="1"/>
  <c r="G144" i="3"/>
  <c r="I144" i="3"/>
</calcChain>
</file>

<file path=xl/sharedStrings.xml><?xml version="1.0" encoding="utf-8"?>
<sst xmlns="http://schemas.openxmlformats.org/spreadsheetml/2006/main" count="162" uniqueCount="100">
  <si>
    <t>ПС</t>
  </si>
  <si>
    <t>№ фид</t>
  </si>
  <si>
    <t>г. Королёв</t>
  </si>
  <si>
    <t>Класс напряжения, кВ</t>
  </si>
  <si>
    <t>Нагрузка, А</t>
  </si>
  <si>
    <t>Мощность, кВт</t>
  </si>
  <si>
    <t>Зимний режимный день</t>
  </si>
  <si>
    <t>Итого:</t>
  </si>
  <si>
    <t>г. Балашиха</t>
  </si>
  <si>
    <t>48 А+Б</t>
  </si>
  <si>
    <t>62 А+Б</t>
  </si>
  <si>
    <t>ПС 696 "Прогресс" (ПАО "МОЭСК" ВЭС)</t>
  </si>
  <si>
    <t>ПС 419 "Минеральная" (ПАО "МОЭСК" ВЭС)</t>
  </si>
  <si>
    <t>ПС 681 "Алмазово" (ПАО "МОЭСК" ВЭС)</t>
  </si>
  <si>
    <t>ПС 157 "Горенки"                     (ПАО "МОЭСК" ВЭС)</t>
  </si>
  <si>
    <t>ПС 239 "Пушкино"               (ПАО "МОЭСК" СЭС)</t>
  </si>
  <si>
    <t>ПС 198 "Новые Подлипки"                    (ПАО "МОЭСК" СЭС)</t>
  </si>
  <si>
    <t>ПС 336 "Клязьма"                         (ПАО "МОЭСК" СЭС)</t>
  </si>
  <si>
    <t>ПС 257 "Хвойная"                           (ПАО "МОЭСК" СЭС)</t>
  </si>
  <si>
    <t>ПС 255 "Костино"                 (ПАО "МОЭСК" СЭС)</t>
  </si>
  <si>
    <t>г. Люберцы</t>
  </si>
  <si>
    <t>ПС 306 "Дроздово"         (ПАО "МОЭСК" ВЭС)</t>
  </si>
  <si>
    <t>ПС 448 "Овражки" (ОАО "РЖД")</t>
  </si>
  <si>
    <t>ПС 500 "Некрасовка" (ПАО "МОЭСК" МВС)</t>
  </si>
  <si>
    <t>Юг</t>
  </si>
  <si>
    <t>Северо-Запад</t>
  </si>
  <si>
    <t>ПС 519 "Каскадная"  (Второе название Руднего-2)  (ПАО "ФСК ЕЭС")</t>
  </si>
  <si>
    <t>ПС 517 "Западная"  (ПАО "ФСК ЕЭС")</t>
  </si>
  <si>
    <t>ПС 850 "Нововнуково" (ОАО "ОЭК")</t>
  </si>
  <si>
    <t>ПС 684 "Видное"    (ПАО "МОЭСК" ЮЭС)</t>
  </si>
  <si>
    <t>ПС 851 "Грач"                    (ОАО "ОЭК")</t>
  </si>
  <si>
    <t>ПС 859 "Бутово"            (ПАО "МОЭСК" МВС)</t>
  </si>
  <si>
    <t>Нет данных</t>
  </si>
  <si>
    <t>Всего</t>
  </si>
  <si>
    <t>г. Лобня</t>
  </si>
  <si>
    <t>Разрешенная мощность, кВт</t>
  </si>
  <si>
    <t>ПС 40 "Лобня"                 (ПАО "МОЭСК" СЭС)</t>
  </si>
  <si>
    <t>ПС 169 "Константиново"
(ПАО "МОЭСК" СЭС)</t>
  </si>
  <si>
    <t>ПС 325 "Луговая"
(ПАО "МОЭСК" СЭС)</t>
  </si>
  <si>
    <t>504 А+Б</t>
  </si>
  <si>
    <t>506 А+Б</t>
  </si>
  <si>
    <t>510 А+Б</t>
  </si>
  <si>
    <t>604 А+Б</t>
  </si>
  <si>
    <t>606 А+Б</t>
  </si>
  <si>
    <t>612 А+Б</t>
  </si>
  <si>
    <t>ПС 429 "Шереметьево"
(ПАО "МОЭСК" СЭС)</t>
  </si>
  <si>
    <t>ПС 671 "Старбеева"
(ПАО "МОЭСК" СЭС)</t>
  </si>
  <si>
    <t>123 А+Б</t>
  </si>
  <si>
    <t>450 А+Б</t>
  </si>
  <si>
    <t>452 А+Б</t>
  </si>
  <si>
    <t>ПС 688 "Планерная"
(ПАО "МОЭСК" СЭС)</t>
  </si>
  <si>
    <t>313 А+Б</t>
  </si>
  <si>
    <t>432 А+Б</t>
  </si>
  <si>
    <t>3312 А+Б</t>
  </si>
  <si>
    <t>ТЭЦ-21
 (ПАО «Мосэнерго»)</t>
  </si>
  <si>
    <t>2191 а</t>
  </si>
  <si>
    <t>Трансэнерго- Филиала ОАО "РЖД"</t>
  </si>
  <si>
    <t>МКР-3</t>
  </si>
  <si>
    <t>1-ПЭ</t>
  </si>
  <si>
    <t>2191 в</t>
  </si>
  <si>
    <t>Не обслуживаем</t>
  </si>
  <si>
    <t>г. Дмитров</t>
  </si>
  <si>
    <t>Объем свободной мощности, кВт</t>
  </si>
  <si>
    <t>г. Химки, мкр. Новокуркино</t>
  </si>
  <si>
    <t>г. Химки, мкр. Левобережный</t>
  </si>
  <si>
    <t>г. Долгопрудный</t>
  </si>
  <si>
    <t>ЖК Мещерский лес</t>
  </si>
  <si>
    <t>ПС 560 "Солнцево" (ПАО "МОЭСК" )</t>
  </si>
  <si>
    <t>17103 а</t>
  </si>
  <si>
    <t>нет данных</t>
  </si>
  <si>
    <t>17103 б</t>
  </si>
  <si>
    <t>ЖК Заповедный уголок</t>
  </si>
  <si>
    <t>ПС 505 "Бескудниково" (ФСК)</t>
  </si>
  <si>
    <t xml:space="preserve"> ЖК Римского-Корсакова</t>
  </si>
  <si>
    <t>В 2017 г. не обслуживалось</t>
  </si>
  <si>
    <t>ЖК Английский квартал</t>
  </si>
  <si>
    <t>13000 а</t>
  </si>
  <si>
    <t>13000 б</t>
  </si>
  <si>
    <t>ЖК Солнцево Парк</t>
  </si>
  <si>
    <t>ПС 850 "Нововнуковская"                         (ОЭК)</t>
  </si>
  <si>
    <t>ЖК Марьино</t>
  </si>
  <si>
    <t>ПС 426 "Марьино" (ПАО "МОЭСК" Н.Москва)</t>
  </si>
  <si>
    <t>ЖК Лайф Ботанический сад</t>
  </si>
  <si>
    <t>ПС 855                       "Марфино"  (ОЭК)</t>
  </si>
  <si>
    <t>20015 а</t>
  </si>
  <si>
    <t>20015 б</t>
  </si>
  <si>
    <t xml:space="preserve">ЖК "Лайф Кутузовский" </t>
  </si>
  <si>
    <t>ПС 180                                "Ново-Кунцево"               (ПАО "МОЭСК" )</t>
  </si>
  <si>
    <t>5056 а</t>
  </si>
  <si>
    <t>5056 б</t>
  </si>
  <si>
    <t>ЖК Волжская Лайф</t>
  </si>
  <si>
    <t>ПС 867 "Цимлянская"                  (ПАО "МОЭСК" )</t>
  </si>
  <si>
    <t>Текстильщик А</t>
  </si>
  <si>
    <t>Текстильщик Б</t>
  </si>
  <si>
    <t>Люблинская, 72</t>
  </si>
  <si>
    <t>ПС 314 "Донецкая"                         (ПАО МОЭСК)</t>
  </si>
  <si>
    <t>откл.</t>
  </si>
  <si>
    <t>ПС 90"Ленинская"                  (ПАО "МОЭСК" )</t>
  </si>
  <si>
    <t>Всего:</t>
  </si>
  <si>
    <t>ТЭЦ-20                                (ПАО "Мосэнерго")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</si>
</sst>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22" xfId="0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5"/>
  <sheetViews>
    <sheetView zoomScale="85" zoomScaleNormal="85" workbookViewId="0">
      <pane ySplit="2" topLeftCell="A111" activePane="bottomLeft" state="frozen"/>
      <selection pane="bottomLeft" activeCell="I132" sqref="I132"/>
    </sheetView>
  </sheetViews>
  <sheetFormatPr defaultRowHeight="15" x14ac:dyDescent="0.25"/>
  <cols>
    <col min="1" max="1" width="20.7109375" style="23" customWidth="1"/>
    <col min="2" max="2" width="10.7109375" style="23" customWidth="1"/>
    <col min="3" max="10" width="15.7109375" style="23" customWidth="1"/>
    <col min="11" max="16384" width="9.140625" style="23"/>
  </cols>
  <sheetData>
    <row r="1" spans="1:10" ht="15.75" thickBot="1" x14ac:dyDescent="0.3">
      <c r="A1" s="140" t="s">
        <v>0</v>
      </c>
      <c r="B1" s="137" t="s">
        <v>6</v>
      </c>
      <c r="C1" s="138"/>
      <c r="D1" s="139"/>
      <c r="E1" s="134">
        <v>43089</v>
      </c>
      <c r="F1" s="135"/>
      <c r="G1" s="136"/>
      <c r="H1" s="134">
        <v>43453</v>
      </c>
      <c r="I1" s="135"/>
      <c r="J1" s="136"/>
    </row>
    <row r="2" spans="1:10" ht="45.75" thickBot="1" x14ac:dyDescent="0.3">
      <c r="A2" s="141"/>
      <c r="B2" s="2" t="s">
        <v>1</v>
      </c>
      <c r="C2" s="8" t="s">
        <v>3</v>
      </c>
      <c r="D2" s="8" t="s">
        <v>35</v>
      </c>
      <c r="E2" s="19" t="s">
        <v>4</v>
      </c>
      <c r="F2" s="2" t="s">
        <v>5</v>
      </c>
      <c r="G2" s="36" t="s">
        <v>62</v>
      </c>
      <c r="H2" s="19" t="s">
        <v>4</v>
      </c>
      <c r="I2" s="2" t="s">
        <v>5</v>
      </c>
      <c r="J2" s="36" t="s">
        <v>62</v>
      </c>
    </row>
    <row r="3" spans="1:10" ht="15" customHeight="1" thickBot="1" x14ac:dyDescent="0.3">
      <c r="A3" s="110" t="s">
        <v>2</v>
      </c>
      <c r="B3" s="111"/>
      <c r="C3" s="111"/>
      <c r="D3" s="111"/>
      <c r="E3" s="111"/>
      <c r="F3" s="111"/>
      <c r="G3" s="111"/>
      <c r="H3" s="111"/>
      <c r="I3" s="111"/>
      <c r="J3" s="112"/>
    </row>
    <row r="4" spans="1:10" ht="15" customHeight="1" x14ac:dyDescent="0.25">
      <c r="A4" s="107" t="s">
        <v>19</v>
      </c>
      <c r="B4" s="27">
        <v>1</v>
      </c>
      <c r="C4" s="27">
        <v>6</v>
      </c>
      <c r="D4" s="3"/>
      <c r="E4" s="47">
        <v>128</v>
      </c>
      <c r="F4" s="4">
        <f t="shared" ref="F4:F35" si="0">C4*E4*0.98</f>
        <v>752.64</v>
      </c>
      <c r="G4" s="48"/>
      <c r="H4" s="4">
        <v>131</v>
      </c>
      <c r="I4" s="3">
        <f t="shared" ref="I4:I35" si="1">C4*H4*0.98</f>
        <v>770.28</v>
      </c>
      <c r="J4" s="11"/>
    </row>
    <row r="5" spans="1:10" ht="15" customHeight="1" x14ac:dyDescent="0.25">
      <c r="A5" s="109"/>
      <c r="B5" s="22">
        <v>2</v>
      </c>
      <c r="C5" s="22">
        <v>6</v>
      </c>
      <c r="D5" s="22"/>
      <c r="E5" s="17">
        <v>137</v>
      </c>
      <c r="F5" s="24">
        <f t="shared" si="0"/>
        <v>805.56</v>
      </c>
      <c r="G5" s="12"/>
      <c r="H5" s="33">
        <v>153</v>
      </c>
      <c r="I5" s="39">
        <f t="shared" si="1"/>
        <v>899.64</v>
      </c>
      <c r="J5" s="12"/>
    </row>
    <row r="6" spans="1:10" ht="15" customHeight="1" x14ac:dyDescent="0.25">
      <c r="A6" s="109"/>
      <c r="B6" s="22">
        <v>5</v>
      </c>
      <c r="C6" s="22">
        <v>6</v>
      </c>
      <c r="D6" s="22"/>
      <c r="E6" s="17">
        <v>16</v>
      </c>
      <c r="F6" s="24">
        <f t="shared" si="0"/>
        <v>94.08</v>
      </c>
      <c r="G6" s="12"/>
      <c r="H6" s="33">
        <v>28</v>
      </c>
      <c r="I6" s="39">
        <f t="shared" si="1"/>
        <v>164.64</v>
      </c>
      <c r="J6" s="12"/>
    </row>
    <row r="7" spans="1:10" ht="15" customHeight="1" x14ac:dyDescent="0.25">
      <c r="A7" s="109"/>
      <c r="B7" s="28">
        <v>6</v>
      </c>
      <c r="C7" s="22">
        <v>6</v>
      </c>
      <c r="D7" s="22"/>
      <c r="E7" s="17">
        <v>142</v>
      </c>
      <c r="F7" s="24">
        <f t="shared" si="0"/>
        <v>834.96</v>
      </c>
      <c r="G7" s="12"/>
      <c r="H7" s="33">
        <v>139</v>
      </c>
      <c r="I7" s="39">
        <f t="shared" si="1"/>
        <v>817.31999999999994</v>
      </c>
      <c r="J7" s="12"/>
    </row>
    <row r="8" spans="1:10" ht="15" customHeight="1" x14ac:dyDescent="0.25">
      <c r="A8" s="109"/>
      <c r="B8" s="28">
        <v>7</v>
      </c>
      <c r="C8" s="22">
        <v>6</v>
      </c>
      <c r="D8" s="22"/>
      <c r="E8" s="17">
        <v>0</v>
      </c>
      <c r="F8" s="24">
        <f t="shared" si="0"/>
        <v>0</v>
      </c>
      <c r="G8" s="12"/>
      <c r="H8" s="33">
        <v>1</v>
      </c>
      <c r="I8" s="39">
        <f t="shared" si="1"/>
        <v>5.88</v>
      </c>
      <c r="J8" s="12"/>
    </row>
    <row r="9" spans="1:10" ht="15" customHeight="1" x14ac:dyDescent="0.25">
      <c r="A9" s="109"/>
      <c r="B9" s="28">
        <v>11</v>
      </c>
      <c r="C9" s="22">
        <v>6</v>
      </c>
      <c r="D9" s="22"/>
      <c r="E9" s="17">
        <v>157</v>
      </c>
      <c r="F9" s="24">
        <f t="shared" si="0"/>
        <v>923.16</v>
      </c>
      <c r="G9" s="12"/>
      <c r="H9" s="33">
        <v>172</v>
      </c>
      <c r="I9" s="39">
        <f t="shared" si="1"/>
        <v>1011.36</v>
      </c>
      <c r="J9" s="12"/>
    </row>
    <row r="10" spans="1:10" ht="15" customHeight="1" x14ac:dyDescent="0.25">
      <c r="A10" s="109"/>
      <c r="B10" s="28">
        <v>12</v>
      </c>
      <c r="C10" s="22">
        <v>6</v>
      </c>
      <c r="D10" s="22"/>
      <c r="E10" s="17">
        <v>0</v>
      </c>
      <c r="F10" s="24">
        <f t="shared" si="0"/>
        <v>0</v>
      </c>
      <c r="G10" s="12"/>
      <c r="H10" s="33">
        <v>77</v>
      </c>
      <c r="I10" s="39">
        <f t="shared" si="1"/>
        <v>452.76</v>
      </c>
      <c r="J10" s="12"/>
    </row>
    <row r="11" spans="1:10" ht="15" customHeight="1" x14ac:dyDescent="0.25">
      <c r="A11" s="109"/>
      <c r="B11" s="28">
        <v>13</v>
      </c>
      <c r="C11" s="22">
        <v>6</v>
      </c>
      <c r="D11" s="22"/>
      <c r="E11" s="17">
        <v>131</v>
      </c>
      <c r="F11" s="24">
        <f t="shared" si="0"/>
        <v>770.28</v>
      </c>
      <c r="G11" s="12"/>
      <c r="H11" s="33">
        <v>110</v>
      </c>
      <c r="I11" s="39">
        <f t="shared" si="1"/>
        <v>646.79999999999995</v>
      </c>
      <c r="J11" s="12"/>
    </row>
    <row r="12" spans="1:10" ht="15" customHeight="1" x14ac:dyDescent="0.25">
      <c r="A12" s="109"/>
      <c r="B12" s="28">
        <v>14</v>
      </c>
      <c r="C12" s="22">
        <v>6</v>
      </c>
      <c r="D12" s="22"/>
      <c r="E12" s="17">
        <v>226</v>
      </c>
      <c r="F12" s="24">
        <f t="shared" si="0"/>
        <v>1328.8799999999999</v>
      </c>
      <c r="G12" s="12"/>
      <c r="H12" s="33">
        <v>243</v>
      </c>
      <c r="I12" s="39">
        <f t="shared" si="1"/>
        <v>1428.84</v>
      </c>
      <c r="J12" s="12"/>
    </row>
    <row r="13" spans="1:10" ht="15" customHeight="1" x14ac:dyDescent="0.25">
      <c r="A13" s="109"/>
      <c r="B13" s="28">
        <v>15</v>
      </c>
      <c r="C13" s="22">
        <v>6</v>
      </c>
      <c r="D13" s="22"/>
      <c r="E13" s="17">
        <v>130</v>
      </c>
      <c r="F13" s="24">
        <f t="shared" si="0"/>
        <v>764.4</v>
      </c>
      <c r="G13" s="12"/>
      <c r="H13" s="33">
        <v>134</v>
      </c>
      <c r="I13" s="39">
        <f t="shared" si="1"/>
        <v>787.92</v>
      </c>
      <c r="J13" s="12"/>
    </row>
    <row r="14" spans="1:10" ht="15" customHeight="1" x14ac:dyDescent="0.25">
      <c r="A14" s="109"/>
      <c r="B14" s="28">
        <v>16</v>
      </c>
      <c r="C14" s="22">
        <v>6</v>
      </c>
      <c r="D14" s="22"/>
      <c r="E14" s="17">
        <v>0</v>
      </c>
      <c r="F14" s="24">
        <f t="shared" si="0"/>
        <v>0</v>
      </c>
      <c r="G14" s="12"/>
      <c r="H14" s="33">
        <v>81</v>
      </c>
      <c r="I14" s="39">
        <f t="shared" si="1"/>
        <v>476.28</v>
      </c>
      <c r="J14" s="12"/>
    </row>
    <row r="15" spans="1:10" ht="15" customHeight="1" x14ac:dyDescent="0.25">
      <c r="A15" s="109"/>
      <c r="B15" s="28">
        <v>109</v>
      </c>
      <c r="C15" s="22">
        <v>10</v>
      </c>
      <c r="D15" s="22"/>
      <c r="E15" s="17">
        <v>99</v>
      </c>
      <c r="F15" s="24">
        <f t="shared" si="0"/>
        <v>970.19999999999993</v>
      </c>
      <c r="G15" s="12"/>
      <c r="H15" s="33">
        <v>104</v>
      </c>
      <c r="I15" s="39">
        <f t="shared" si="1"/>
        <v>1019.1999999999999</v>
      </c>
      <c r="J15" s="12"/>
    </row>
    <row r="16" spans="1:10" ht="15" customHeight="1" x14ac:dyDescent="0.25">
      <c r="A16" s="109"/>
      <c r="B16" s="28">
        <v>110</v>
      </c>
      <c r="C16" s="22">
        <v>10</v>
      </c>
      <c r="D16" s="22"/>
      <c r="E16" s="17">
        <v>59</v>
      </c>
      <c r="F16" s="24">
        <f t="shared" si="0"/>
        <v>578.20000000000005</v>
      </c>
      <c r="G16" s="12"/>
      <c r="H16" s="33">
        <v>87</v>
      </c>
      <c r="I16" s="39">
        <f t="shared" si="1"/>
        <v>852.6</v>
      </c>
      <c r="J16" s="12"/>
    </row>
    <row r="17" spans="1:10" ht="15" customHeight="1" x14ac:dyDescent="0.25">
      <c r="A17" s="109"/>
      <c r="B17" s="28">
        <v>111</v>
      </c>
      <c r="C17" s="22">
        <v>10</v>
      </c>
      <c r="D17" s="22"/>
      <c r="E17" s="17">
        <v>114</v>
      </c>
      <c r="F17" s="24">
        <f t="shared" si="0"/>
        <v>1117.2</v>
      </c>
      <c r="G17" s="12"/>
      <c r="H17" s="33">
        <v>120</v>
      </c>
      <c r="I17" s="39">
        <f t="shared" si="1"/>
        <v>1176</v>
      </c>
      <c r="J17" s="12"/>
    </row>
    <row r="18" spans="1:10" ht="15" customHeight="1" x14ac:dyDescent="0.25">
      <c r="A18" s="109"/>
      <c r="B18" s="28">
        <v>113</v>
      </c>
      <c r="C18" s="22">
        <v>10</v>
      </c>
      <c r="D18" s="22"/>
      <c r="E18" s="17">
        <v>0</v>
      </c>
      <c r="F18" s="24">
        <f t="shared" si="0"/>
        <v>0</v>
      </c>
      <c r="G18" s="12"/>
      <c r="H18" s="33">
        <v>3</v>
      </c>
      <c r="I18" s="39">
        <f t="shared" si="1"/>
        <v>29.4</v>
      </c>
      <c r="J18" s="12"/>
    </row>
    <row r="19" spans="1:10" ht="15" customHeight="1" x14ac:dyDescent="0.25">
      <c r="A19" s="109"/>
      <c r="B19" s="28">
        <v>114</v>
      </c>
      <c r="C19" s="22">
        <v>10</v>
      </c>
      <c r="D19" s="22"/>
      <c r="E19" s="17">
        <v>287</v>
      </c>
      <c r="F19" s="24">
        <f t="shared" si="0"/>
        <v>2812.6</v>
      </c>
      <c r="G19" s="12"/>
      <c r="H19" s="33">
        <v>332</v>
      </c>
      <c r="I19" s="39">
        <f t="shared" si="1"/>
        <v>3253.6</v>
      </c>
      <c r="J19" s="12"/>
    </row>
    <row r="20" spans="1:10" ht="15" customHeight="1" x14ac:dyDescent="0.25">
      <c r="A20" s="109"/>
      <c r="B20" s="28">
        <v>115</v>
      </c>
      <c r="C20" s="22">
        <v>10</v>
      </c>
      <c r="D20" s="22"/>
      <c r="E20" s="17">
        <v>226</v>
      </c>
      <c r="F20" s="24">
        <f t="shared" si="0"/>
        <v>2214.8000000000002</v>
      </c>
      <c r="G20" s="12"/>
      <c r="H20" s="33">
        <v>261</v>
      </c>
      <c r="I20" s="39">
        <f t="shared" si="1"/>
        <v>2557.7999999999997</v>
      </c>
      <c r="J20" s="12"/>
    </row>
    <row r="21" spans="1:10" ht="15" customHeight="1" x14ac:dyDescent="0.25">
      <c r="A21" s="109"/>
      <c r="B21" s="28">
        <v>117</v>
      </c>
      <c r="C21" s="22">
        <v>10</v>
      </c>
      <c r="D21" s="22"/>
      <c r="E21" s="17">
        <v>100</v>
      </c>
      <c r="F21" s="24">
        <f t="shared" si="0"/>
        <v>980</v>
      </c>
      <c r="G21" s="12"/>
      <c r="H21" s="33">
        <v>100</v>
      </c>
      <c r="I21" s="39">
        <f t="shared" si="1"/>
        <v>980</v>
      </c>
      <c r="J21" s="12"/>
    </row>
    <row r="22" spans="1:10" ht="15" customHeight="1" x14ac:dyDescent="0.25">
      <c r="A22" s="109"/>
      <c r="B22" s="28">
        <v>118</v>
      </c>
      <c r="C22" s="22">
        <v>10</v>
      </c>
      <c r="D22" s="22"/>
      <c r="E22" s="17">
        <v>59</v>
      </c>
      <c r="F22" s="24">
        <f t="shared" si="0"/>
        <v>578.20000000000005</v>
      </c>
      <c r="G22" s="12"/>
      <c r="H22" s="33">
        <v>52</v>
      </c>
      <c r="I22" s="39">
        <f t="shared" si="1"/>
        <v>509.59999999999997</v>
      </c>
      <c r="J22" s="12"/>
    </row>
    <row r="23" spans="1:10" ht="15" customHeight="1" x14ac:dyDescent="0.25">
      <c r="A23" s="109"/>
      <c r="B23" s="28">
        <v>119</v>
      </c>
      <c r="C23" s="22">
        <v>10</v>
      </c>
      <c r="D23" s="22"/>
      <c r="E23" s="17">
        <v>29</v>
      </c>
      <c r="F23" s="24">
        <f t="shared" si="0"/>
        <v>284.2</v>
      </c>
      <c r="G23" s="12"/>
      <c r="H23" s="33">
        <v>29</v>
      </c>
      <c r="I23" s="39">
        <f t="shared" si="1"/>
        <v>284.2</v>
      </c>
      <c r="J23" s="12"/>
    </row>
    <row r="24" spans="1:10" ht="15" customHeight="1" x14ac:dyDescent="0.25">
      <c r="A24" s="109"/>
      <c r="B24" s="28">
        <v>120</v>
      </c>
      <c r="C24" s="22">
        <v>10</v>
      </c>
      <c r="D24" s="22"/>
      <c r="E24" s="17">
        <v>40</v>
      </c>
      <c r="F24" s="24">
        <f t="shared" si="0"/>
        <v>392</v>
      </c>
      <c r="G24" s="12"/>
      <c r="H24" s="33">
        <v>39</v>
      </c>
      <c r="I24" s="39">
        <f t="shared" si="1"/>
        <v>382.2</v>
      </c>
      <c r="J24" s="12"/>
    </row>
    <row r="25" spans="1:10" ht="15" customHeight="1" x14ac:dyDescent="0.25">
      <c r="A25" s="109"/>
      <c r="B25" s="28">
        <v>209</v>
      </c>
      <c r="C25" s="22">
        <v>10</v>
      </c>
      <c r="D25" s="22"/>
      <c r="E25" s="17">
        <v>69</v>
      </c>
      <c r="F25" s="24">
        <f t="shared" si="0"/>
        <v>676.19999999999993</v>
      </c>
      <c r="G25" s="12"/>
      <c r="H25" s="33">
        <v>75</v>
      </c>
      <c r="I25" s="39">
        <f t="shared" si="1"/>
        <v>735</v>
      </c>
      <c r="J25" s="12"/>
    </row>
    <row r="26" spans="1:10" ht="15" customHeight="1" x14ac:dyDescent="0.25">
      <c r="A26" s="109"/>
      <c r="B26" s="28">
        <v>210</v>
      </c>
      <c r="C26" s="22">
        <v>10</v>
      </c>
      <c r="D26" s="22"/>
      <c r="E26" s="17">
        <v>0</v>
      </c>
      <c r="F26" s="24">
        <f t="shared" si="0"/>
        <v>0</v>
      </c>
      <c r="G26" s="12"/>
      <c r="H26" s="33">
        <v>40</v>
      </c>
      <c r="I26" s="39">
        <f t="shared" si="1"/>
        <v>392</v>
      </c>
      <c r="J26" s="12"/>
    </row>
    <row r="27" spans="1:10" ht="15" customHeight="1" x14ac:dyDescent="0.25">
      <c r="A27" s="109"/>
      <c r="B27" s="28">
        <v>211</v>
      </c>
      <c r="C27" s="22">
        <v>10</v>
      </c>
      <c r="D27" s="22"/>
      <c r="E27" s="17">
        <v>128</v>
      </c>
      <c r="F27" s="24">
        <f t="shared" si="0"/>
        <v>1254.4000000000001</v>
      </c>
      <c r="G27" s="12"/>
      <c r="H27" s="33">
        <v>123</v>
      </c>
      <c r="I27" s="39">
        <f t="shared" si="1"/>
        <v>1205.4000000000001</v>
      </c>
      <c r="J27" s="12"/>
    </row>
    <row r="28" spans="1:10" ht="15" customHeight="1" x14ac:dyDescent="0.25">
      <c r="A28" s="109"/>
      <c r="B28" s="28">
        <v>212</v>
      </c>
      <c r="C28" s="22">
        <v>10</v>
      </c>
      <c r="D28" s="22"/>
      <c r="E28" s="17">
        <v>68</v>
      </c>
      <c r="F28" s="24">
        <f t="shared" si="0"/>
        <v>666.4</v>
      </c>
      <c r="G28" s="12"/>
      <c r="H28" s="33">
        <v>42</v>
      </c>
      <c r="I28" s="39">
        <f t="shared" si="1"/>
        <v>411.59999999999997</v>
      </c>
      <c r="J28" s="12"/>
    </row>
    <row r="29" spans="1:10" ht="15" customHeight="1" x14ac:dyDescent="0.25">
      <c r="A29" s="109"/>
      <c r="B29" s="28">
        <v>213</v>
      </c>
      <c r="C29" s="22">
        <v>10</v>
      </c>
      <c r="D29" s="22"/>
      <c r="E29" s="17">
        <v>141</v>
      </c>
      <c r="F29" s="24">
        <f t="shared" si="0"/>
        <v>1381.8</v>
      </c>
      <c r="G29" s="12"/>
      <c r="H29" s="33">
        <v>138</v>
      </c>
      <c r="I29" s="39">
        <f t="shared" si="1"/>
        <v>1352.3999999999999</v>
      </c>
      <c r="J29" s="12"/>
    </row>
    <row r="30" spans="1:10" ht="15" customHeight="1" x14ac:dyDescent="0.25">
      <c r="A30" s="109"/>
      <c r="B30" s="22">
        <v>214</v>
      </c>
      <c r="C30" s="22">
        <v>10</v>
      </c>
      <c r="D30" s="22"/>
      <c r="E30" s="17">
        <v>110</v>
      </c>
      <c r="F30" s="24">
        <f t="shared" si="0"/>
        <v>1078</v>
      </c>
      <c r="G30" s="12"/>
      <c r="H30" s="33">
        <v>8</v>
      </c>
      <c r="I30" s="39">
        <f t="shared" si="1"/>
        <v>78.400000000000006</v>
      </c>
      <c r="J30" s="12"/>
    </row>
    <row r="31" spans="1:10" ht="15" customHeight="1" x14ac:dyDescent="0.25">
      <c r="A31" s="109"/>
      <c r="B31" s="22">
        <v>215</v>
      </c>
      <c r="C31" s="22">
        <v>10</v>
      </c>
      <c r="D31" s="22"/>
      <c r="E31" s="17">
        <v>172</v>
      </c>
      <c r="F31" s="24">
        <f t="shared" si="0"/>
        <v>1685.6</v>
      </c>
      <c r="G31" s="12"/>
      <c r="H31" s="33">
        <v>217</v>
      </c>
      <c r="I31" s="39">
        <f t="shared" si="1"/>
        <v>2126.6</v>
      </c>
      <c r="J31" s="12"/>
    </row>
    <row r="32" spans="1:10" ht="15" customHeight="1" x14ac:dyDescent="0.25">
      <c r="A32" s="109"/>
      <c r="B32" s="22">
        <v>216</v>
      </c>
      <c r="C32" s="22">
        <v>10</v>
      </c>
      <c r="D32" s="22"/>
      <c r="E32" s="17">
        <v>55</v>
      </c>
      <c r="F32" s="24">
        <f t="shared" si="0"/>
        <v>539</v>
      </c>
      <c r="G32" s="12"/>
      <c r="H32" s="33">
        <v>57</v>
      </c>
      <c r="I32" s="39">
        <f t="shared" si="1"/>
        <v>558.6</v>
      </c>
      <c r="J32" s="12"/>
    </row>
    <row r="33" spans="1:11" ht="15" customHeight="1" x14ac:dyDescent="0.25">
      <c r="A33" s="109"/>
      <c r="B33" s="22">
        <v>217</v>
      </c>
      <c r="C33" s="22">
        <v>10</v>
      </c>
      <c r="D33" s="22"/>
      <c r="E33" s="17">
        <v>27</v>
      </c>
      <c r="F33" s="24">
        <f t="shared" si="0"/>
        <v>264.60000000000002</v>
      </c>
      <c r="G33" s="12"/>
      <c r="H33" s="33">
        <v>29</v>
      </c>
      <c r="I33" s="39">
        <f t="shared" si="1"/>
        <v>284.2</v>
      </c>
      <c r="J33" s="12"/>
    </row>
    <row r="34" spans="1:11" ht="15" customHeight="1" x14ac:dyDescent="0.25">
      <c r="A34" s="109"/>
      <c r="B34" s="22">
        <v>218</v>
      </c>
      <c r="C34" s="22">
        <v>10</v>
      </c>
      <c r="D34" s="22"/>
      <c r="E34" s="17">
        <v>114</v>
      </c>
      <c r="F34" s="24">
        <f t="shared" si="0"/>
        <v>1117.2</v>
      </c>
      <c r="G34" s="12"/>
      <c r="H34" s="33">
        <v>121</v>
      </c>
      <c r="I34" s="39">
        <f t="shared" si="1"/>
        <v>1185.8</v>
      </c>
      <c r="J34" s="12"/>
    </row>
    <row r="35" spans="1:11" ht="15" customHeight="1" thickBot="1" x14ac:dyDescent="0.3">
      <c r="A35" s="108"/>
      <c r="B35" s="29">
        <v>219</v>
      </c>
      <c r="C35" s="29">
        <v>10</v>
      </c>
      <c r="D35" s="20"/>
      <c r="E35" s="52">
        <v>29</v>
      </c>
      <c r="F35" s="7">
        <f t="shared" si="0"/>
        <v>284.2</v>
      </c>
      <c r="G35" s="21"/>
      <c r="H35" s="7">
        <v>51</v>
      </c>
      <c r="I35" s="20">
        <f t="shared" si="1"/>
        <v>499.8</v>
      </c>
      <c r="J35" s="14"/>
    </row>
    <row r="36" spans="1:11" ht="15" customHeight="1" x14ac:dyDescent="0.25">
      <c r="A36" s="107" t="s">
        <v>18</v>
      </c>
      <c r="B36" s="27">
        <v>201</v>
      </c>
      <c r="C36" s="4">
        <v>6</v>
      </c>
      <c r="D36" s="3"/>
      <c r="E36" s="47">
        <v>176</v>
      </c>
      <c r="F36" s="4">
        <f t="shared" ref="F36:F67" si="2">C36*E36*0.98</f>
        <v>1034.8799999999999</v>
      </c>
      <c r="G36" s="48"/>
      <c r="H36" s="4">
        <v>209</v>
      </c>
      <c r="I36" s="3">
        <f t="shared" ref="I36:I67" si="3">C36*H36*0.98</f>
        <v>1228.92</v>
      </c>
      <c r="J36" s="11"/>
      <c r="K36" s="5"/>
    </row>
    <row r="37" spans="1:11" ht="15" customHeight="1" x14ac:dyDescent="0.25">
      <c r="A37" s="109"/>
      <c r="B37" s="22">
        <v>204</v>
      </c>
      <c r="C37" s="22">
        <v>6</v>
      </c>
      <c r="D37" s="22"/>
      <c r="E37" s="17">
        <v>172</v>
      </c>
      <c r="F37" s="24">
        <f t="shared" si="2"/>
        <v>1011.36</v>
      </c>
      <c r="G37" s="12"/>
      <c r="H37" s="33">
        <v>172</v>
      </c>
      <c r="I37" s="39">
        <f t="shared" si="3"/>
        <v>1011.36</v>
      </c>
      <c r="J37" s="12"/>
    </row>
    <row r="38" spans="1:11" ht="15" customHeight="1" x14ac:dyDescent="0.25">
      <c r="A38" s="109"/>
      <c r="B38" s="22">
        <v>210</v>
      </c>
      <c r="C38" s="22">
        <v>6</v>
      </c>
      <c r="D38" s="22"/>
      <c r="E38" s="17">
        <v>116</v>
      </c>
      <c r="F38" s="24">
        <f t="shared" si="2"/>
        <v>682.08</v>
      </c>
      <c r="G38" s="12"/>
      <c r="H38" s="33">
        <v>132</v>
      </c>
      <c r="I38" s="39">
        <f t="shared" si="3"/>
        <v>776.16</v>
      </c>
      <c r="J38" s="12"/>
    </row>
    <row r="39" spans="1:11" ht="15" customHeight="1" x14ac:dyDescent="0.25">
      <c r="A39" s="109"/>
      <c r="B39" s="22">
        <v>305</v>
      </c>
      <c r="C39" s="22">
        <v>6</v>
      </c>
      <c r="D39" s="22"/>
      <c r="E39" s="17">
        <v>87</v>
      </c>
      <c r="F39" s="24">
        <f t="shared" si="2"/>
        <v>511.56</v>
      </c>
      <c r="G39" s="12"/>
      <c r="H39" s="33">
        <v>106</v>
      </c>
      <c r="I39" s="39">
        <f t="shared" si="3"/>
        <v>623.28</v>
      </c>
      <c r="J39" s="12"/>
    </row>
    <row r="40" spans="1:11" ht="15" customHeight="1" x14ac:dyDescent="0.25">
      <c r="A40" s="109"/>
      <c r="B40" s="22">
        <v>307</v>
      </c>
      <c r="C40" s="22">
        <v>6</v>
      </c>
      <c r="D40" s="22"/>
      <c r="E40" s="17">
        <v>61</v>
      </c>
      <c r="F40" s="24">
        <f t="shared" si="2"/>
        <v>358.68</v>
      </c>
      <c r="G40" s="12"/>
      <c r="H40" s="33">
        <v>65</v>
      </c>
      <c r="I40" s="39">
        <f t="shared" si="3"/>
        <v>382.2</v>
      </c>
      <c r="J40" s="12"/>
    </row>
    <row r="41" spans="1:11" ht="15" customHeight="1" x14ac:dyDescent="0.25">
      <c r="A41" s="109"/>
      <c r="B41" s="22">
        <v>310</v>
      </c>
      <c r="C41" s="22">
        <v>6</v>
      </c>
      <c r="D41" s="22"/>
      <c r="E41" s="17">
        <v>68</v>
      </c>
      <c r="F41" s="24">
        <f t="shared" si="2"/>
        <v>399.84</v>
      </c>
      <c r="G41" s="12"/>
      <c r="H41" s="33">
        <v>73</v>
      </c>
      <c r="I41" s="39">
        <f t="shared" si="3"/>
        <v>429.24</v>
      </c>
      <c r="J41" s="12"/>
    </row>
    <row r="42" spans="1:11" ht="15" customHeight="1" x14ac:dyDescent="0.25">
      <c r="A42" s="109"/>
      <c r="B42" s="22">
        <v>405</v>
      </c>
      <c r="C42" s="22">
        <v>6</v>
      </c>
      <c r="D42" s="22"/>
      <c r="E42" s="17">
        <v>112</v>
      </c>
      <c r="F42" s="24">
        <f t="shared" si="2"/>
        <v>658.56</v>
      </c>
      <c r="G42" s="12"/>
      <c r="H42" s="33">
        <v>108</v>
      </c>
      <c r="I42" s="39">
        <f t="shared" si="3"/>
        <v>635.04</v>
      </c>
      <c r="J42" s="12"/>
    </row>
    <row r="43" spans="1:11" ht="15" customHeight="1" x14ac:dyDescent="0.25">
      <c r="A43" s="109"/>
      <c r="B43" s="22">
        <v>409</v>
      </c>
      <c r="C43" s="22">
        <v>6</v>
      </c>
      <c r="D43" s="22"/>
      <c r="E43" s="17">
        <v>233</v>
      </c>
      <c r="F43" s="24">
        <f t="shared" si="2"/>
        <v>1370.04</v>
      </c>
      <c r="G43" s="12"/>
      <c r="H43" s="33">
        <v>202</v>
      </c>
      <c r="I43" s="39">
        <f t="shared" si="3"/>
        <v>1187.76</v>
      </c>
      <c r="J43" s="12"/>
    </row>
    <row r="44" spans="1:11" ht="15" customHeight="1" x14ac:dyDescent="0.25">
      <c r="A44" s="109"/>
      <c r="B44" s="22">
        <v>15</v>
      </c>
      <c r="C44" s="22">
        <v>10</v>
      </c>
      <c r="D44" s="22"/>
      <c r="E44" s="17">
        <v>101</v>
      </c>
      <c r="F44" s="24">
        <f t="shared" si="2"/>
        <v>989.8</v>
      </c>
      <c r="G44" s="12"/>
      <c r="H44" s="33">
        <v>104</v>
      </c>
      <c r="I44" s="39">
        <f t="shared" si="3"/>
        <v>1019.1999999999999</v>
      </c>
      <c r="J44" s="12"/>
    </row>
    <row r="45" spans="1:11" ht="15" customHeight="1" thickBot="1" x14ac:dyDescent="0.3">
      <c r="A45" s="108"/>
      <c r="B45" s="30">
        <v>25</v>
      </c>
      <c r="C45" s="29">
        <v>10</v>
      </c>
      <c r="D45" s="20"/>
      <c r="E45" s="52">
        <v>122</v>
      </c>
      <c r="F45" s="7">
        <f t="shared" si="2"/>
        <v>1195.5999999999999</v>
      </c>
      <c r="G45" s="21"/>
      <c r="H45" s="7">
        <v>100</v>
      </c>
      <c r="I45" s="20">
        <f t="shared" si="3"/>
        <v>980</v>
      </c>
      <c r="J45" s="14"/>
    </row>
    <row r="46" spans="1:11" ht="15" customHeight="1" x14ac:dyDescent="0.25">
      <c r="A46" s="107" t="s">
        <v>17</v>
      </c>
      <c r="B46" s="27">
        <v>102</v>
      </c>
      <c r="C46" s="27">
        <v>6</v>
      </c>
      <c r="D46" s="3"/>
      <c r="E46" s="47">
        <v>190</v>
      </c>
      <c r="F46" s="4">
        <f t="shared" si="2"/>
        <v>1117.2</v>
      </c>
      <c r="G46" s="48"/>
      <c r="H46" s="4">
        <v>97</v>
      </c>
      <c r="I46" s="3">
        <f t="shared" si="3"/>
        <v>570.36</v>
      </c>
      <c r="J46" s="11"/>
    </row>
    <row r="47" spans="1:11" ht="15" customHeight="1" x14ac:dyDescent="0.25">
      <c r="A47" s="109"/>
      <c r="B47" s="22">
        <v>104</v>
      </c>
      <c r="C47" s="22">
        <v>6</v>
      </c>
      <c r="D47" s="22"/>
      <c r="E47" s="17">
        <v>191</v>
      </c>
      <c r="F47" s="24">
        <f t="shared" si="2"/>
        <v>1123.08</v>
      </c>
      <c r="G47" s="12"/>
      <c r="H47" s="33">
        <v>120</v>
      </c>
      <c r="I47" s="39">
        <f t="shared" si="3"/>
        <v>705.6</v>
      </c>
      <c r="J47" s="12"/>
    </row>
    <row r="48" spans="1:11" ht="15" customHeight="1" x14ac:dyDescent="0.25">
      <c r="A48" s="109"/>
      <c r="B48" s="22">
        <v>106</v>
      </c>
      <c r="C48" s="22">
        <v>6</v>
      </c>
      <c r="D48" s="22"/>
      <c r="E48" s="17">
        <v>69</v>
      </c>
      <c r="F48" s="24">
        <f t="shared" si="2"/>
        <v>405.71999999999997</v>
      </c>
      <c r="G48" s="12"/>
      <c r="H48" s="33">
        <v>93</v>
      </c>
      <c r="I48" s="39">
        <f t="shared" si="3"/>
        <v>546.84</v>
      </c>
      <c r="J48" s="12"/>
    </row>
    <row r="49" spans="1:10" ht="15" customHeight="1" x14ac:dyDescent="0.25">
      <c r="A49" s="109"/>
      <c r="B49" s="22">
        <v>109</v>
      </c>
      <c r="C49" s="22">
        <v>6</v>
      </c>
      <c r="D49" s="22"/>
      <c r="E49" s="17">
        <v>149</v>
      </c>
      <c r="F49" s="24">
        <f t="shared" si="2"/>
        <v>876.12</v>
      </c>
      <c r="G49" s="12"/>
      <c r="H49" s="33">
        <v>128</v>
      </c>
      <c r="I49" s="39">
        <f t="shared" si="3"/>
        <v>752.64</v>
      </c>
      <c r="J49" s="12"/>
    </row>
    <row r="50" spans="1:10" ht="15" customHeight="1" x14ac:dyDescent="0.25">
      <c r="A50" s="109"/>
      <c r="B50" s="22">
        <v>110</v>
      </c>
      <c r="C50" s="22">
        <v>6</v>
      </c>
      <c r="D50" s="22"/>
      <c r="E50" s="17">
        <v>84</v>
      </c>
      <c r="F50" s="24">
        <f t="shared" si="2"/>
        <v>493.92</v>
      </c>
      <c r="G50" s="12"/>
      <c r="H50" s="33">
        <v>75</v>
      </c>
      <c r="I50" s="39">
        <f t="shared" si="3"/>
        <v>441</v>
      </c>
      <c r="J50" s="12"/>
    </row>
    <row r="51" spans="1:10" ht="15" customHeight="1" x14ac:dyDescent="0.25">
      <c r="A51" s="109"/>
      <c r="B51" s="22">
        <v>201</v>
      </c>
      <c r="C51" s="22">
        <v>6</v>
      </c>
      <c r="D51" s="22"/>
      <c r="E51" s="17">
        <v>202</v>
      </c>
      <c r="F51" s="24">
        <f t="shared" si="2"/>
        <v>1187.76</v>
      </c>
      <c r="G51" s="12"/>
      <c r="H51" s="33">
        <v>68</v>
      </c>
      <c r="I51" s="39">
        <f t="shared" si="3"/>
        <v>399.84</v>
      </c>
      <c r="J51" s="12"/>
    </row>
    <row r="52" spans="1:10" ht="15" customHeight="1" x14ac:dyDescent="0.25">
      <c r="A52" s="109"/>
      <c r="B52" s="22">
        <v>202</v>
      </c>
      <c r="C52" s="22">
        <v>6</v>
      </c>
      <c r="D52" s="22"/>
      <c r="E52" s="17">
        <v>61</v>
      </c>
      <c r="F52" s="24">
        <f t="shared" si="2"/>
        <v>358.68</v>
      </c>
      <c r="G52" s="12"/>
      <c r="H52" s="33">
        <v>48</v>
      </c>
      <c r="I52" s="39">
        <f t="shared" si="3"/>
        <v>282.24</v>
      </c>
      <c r="J52" s="12"/>
    </row>
    <row r="53" spans="1:10" ht="15" customHeight="1" x14ac:dyDescent="0.25">
      <c r="A53" s="109"/>
      <c r="B53" s="22">
        <v>204</v>
      </c>
      <c r="C53" s="22">
        <v>6</v>
      </c>
      <c r="D53" s="22"/>
      <c r="E53" s="17">
        <v>167</v>
      </c>
      <c r="F53" s="24">
        <f t="shared" si="2"/>
        <v>981.96</v>
      </c>
      <c r="G53" s="12"/>
      <c r="H53" s="33">
        <v>126</v>
      </c>
      <c r="I53" s="39">
        <f t="shared" si="3"/>
        <v>740.88</v>
      </c>
      <c r="J53" s="12"/>
    </row>
    <row r="54" spans="1:10" ht="15" customHeight="1" x14ac:dyDescent="0.25">
      <c r="A54" s="109"/>
      <c r="B54" s="22">
        <v>206</v>
      </c>
      <c r="C54" s="22">
        <v>6</v>
      </c>
      <c r="D54" s="22"/>
      <c r="E54" s="17">
        <v>122</v>
      </c>
      <c r="F54" s="24">
        <f t="shared" si="2"/>
        <v>717.36</v>
      </c>
      <c r="G54" s="12"/>
      <c r="H54" s="33">
        <v>82</v>
      </c>
      <c r="I54" s="39">
        <f t="shared" si="3"/>
        <v>482.15999999999997</v>
      </c>
      <c r="J54" s="12"/>
    </row>
    <row r="55" spans="1:10" ht="15" customHeight="1" x14ac:dyDescent="0.25">
      <c r="A55" s="109"/>
      <c r="B55" s="22">
        <v>207</v>
      </c>
      <c r="C55" s="22">
        <v>6</v>
      </c>
      <c r="D55" s="22"/>
      <c r="E55" s="17">
        <v>108</v>
      </c>
      <c r="F55" s="24">
        <f t="shared" si="2"/>
        <v>635.04</v>
      </c>
      <c r="G55" s="12"/>
      <c r="H55" s="33">
        <v>61</v>
      </c>
      <c r="I55" s="39">
        <f t="shared" si="3"/>
        <v>358.68</v>
      </c>
      <c r="J55" s="12"/>
    </row>
    <row r="56" spans="1:10" ht="15" customHeight="1" x14ac:dyDescent="0.25">
      <c r="A56" s="109"/>
      <c r="B56" s="22">
        <v>208</v>
      </c>
      <c r="C56" s="22">
        <v>6</v>
      </c>
      <c r="D56" s="22"/>
      <c r="E56" s="17">
        <v>104</v>
      </c>
      <c r="F56" s="24">
        <f t="shared" si="2"/>
        <v>611.52</v>
      </c>
      <c r="G56" s="12"/>
      <c r="H56" s="33">
        <v>60</v>
      </c>
      <c r="I56" s="39">
        <f t="shared" si="3"/>
        <v>352.8</v>
      </c>
      <c r="J56" s="12"/>
    </row>
    <row r="57" spans="1:10" ht="15" customHeight="1" x14ac:dyDescent="0.25">
      <c r="A57" s="109"/>
      <c r="B57" s="22">
        <v>209</v>
      </c>
      <c r="C57" s="22">
        <v>6</v>
      </c>
      <c r="D57" s="22"/>
      <c r="E57" s="17">
        <v>14</v>
      </c>
      <c r="F57" s="24">
        <f t="shared" si="2"/>
        <v>82.32</v>
      </c>
      <c r="G57" s="12"/>
      <c r="H57" s="33">
        <v>93</v>
      </c>
      <c r="I57" s="39">
        <f t="shared" si="3"/>
        <v>546.84</v>
      </c>
      <c r="J57" s="12"/>
    </row>
    <row r="58" spans="1:10" ht="15" customHeight="1" x14ac:dyDescent="0.25">
      <c r="A58" s="109"/>
      <c r="B58" s="22">
        <v>302</v>
      </c>
      <c r="C58" s="22">
        <v>6</v>
      </c>
      <c r="D58" s="22"/>
      <c r="E58" s="17">
        <v>35</v>
      </c>
      <c r="F58" s="24">
        <f t="shared" si="2"/>
        <v>205.79999999999998</v>
      </c>
      <c r="G58" s="12"/>
      <c r="H58" s="33">
        <v>27</v>
      </c>
      <c r="I58" s="39">
        <f t="shared" si="3"/>
        <v>158.76</v>
      </c>
      <c r="J58" s="12"/>
    </row>
    <row r="59" spans="1:10" ht="15" customHeight="1" x14ac:dyDescent="0.25">
      <c r="A59" s="109"/>
      <c r="B59" s="22">
        <v>303</v>
      </c>
      <c r="C59" s="22">
        <v>6</v>
      </c>
      <c r="D59" s="22"/>
      <c r="E59" s="17">
        <v>185</v>
      </c>
      <c r="F59" s="24">
        <f t="shared" si="2"/>
        <v>1087.8</v>
      </c>
      <c r="G59" s="12"/>
      <c r="H59" s="33">
        <v>137</v>
      </c>
      <c r="I59" s="39">
        <f t="shared" si="3"/>
        <v>805.56</v>
      </c>
      <c r="J59" s="12"/>
    </row>
    <row r="60" spans="1:10" ht="15" customHeight="1" x14ac:dyDescent="0.25">
      <c r="A60" s="109"/>
      <c r="B60" s="22">
        <v>304</v>
      </c>
      <c r="C60" s="22">
        <v>6</v>
      </c>
      <c r="D60" s="22"/>
      <c r="E60" s="17">
        <v>93</v>
      </c>
      <c r="F60" s="24">
        <f t="shared" si="2"/>
        <v>546.84</v>
      </c>
      <c r="G60" s="12"/>
      <c r="H60" s="33">
        <v>64</v>
      </c>
      <c r="I60" s="39">
        <f t="shared" si="3"/>
        <v>376.32</v>
      </c>
      <c r="J60" s="12"/>
    </row>
    <row r="61" spans="1:10" ht="15" customHeight="1" x14ac:dyDescent="0.25">
      <c r="A61" s="109"/>
      <c r="B61" s="22">
        <v>305</v>
      </c>
      <c r="C61" s="22">
        <v>6</v>
      </c>
      <c r="D61" s="22"/>
      <c r="E61" s="17">
        <v>205</v>
      </c>
      <c r="F61" s="24">
        <f t="shared" si="2"/>
        <v>1205.4000000000001</v>
      </c>
      <c r="G61" s="12"/>
      <c r="H61" s="33">
        <v>134</v>
      </c>
      <c r="I61" s="39">
        <f t="shared" si="3"/>
        <v>787.92</v>
      </c>
      <c r="J61" s="12"/>
    </row>
    <row r="62" spans="1:10" ht="15" customHeight="1" x14ac:dyDescent="0.25">
      <c r="A62" s="109"/>
      <c r="B62" s="22">
        <v>308</v>
      </c>
      <c r="C62" s="22">
        <v>6</v>
      </c>
      <c r="D62" s="22"/>
      <c r="E62" s="17">
        <v>74</v>
      </c>
      <c r="F62" s="24">
        <f t="shared" si="2"/>
        <v>435.12</v>
      </c>
      <c r="G62" s="12"/>
      <c r="H62" s="33">
        <v>71</v>
      </c>
      <c r="I62" s="39">
        <f t="shared" si="3"/>
        <v>417.48</v>
      </c>
      <c r="J62" s="12"/>
    </row>
    <row r="63" spans="1:10" ht="15" customHeight="1" x14ac:dyDescent="0.25">
      <c r="A63" s="109"/>
      <c r="B63" s="22">
        <v>402</v>
      </c>
      <c r="C63" s="22">
        <v>6</v>
      </c>
      <c r="D63" s="22"/>
      <c r="E63" s="17">
        <v>16</v>
      </c>
      <c r="F63" s="24">
        <f t="shared" si="2"/>
        <v>94.08</v>
      </c>
      <c r="G63" s="12"/>
      <c r="H63" s="33">
        <v>11</v>
      </c>
      <c r="I63" s="39">
        <f t="shared" si="3"/>
        <v>64.679999999999993</v>
      </c>
      <c r="J63" s="12"/>
    </row>
    <row r="64" spans="1:10" ht="15" customHeight="1" x14ac:dyDescent="0.25">
      <c r="A64" s="109"/>
      <c r="B64" s="22">
        <v>403</v>
      </c>
      <c r="C64" s="22">
        <v>6</v>
      </c>
      <c r="D64" s="22"/>
      <c r="E64" s="17">
        <v>100</v>
      </c>
      <c r="F64" s="24">
        <f t="shared" si="2"/>
        <v>588</v>
      </c>
      <c r="G64" s="12"/>
      <c r="H64" s="33">
        <v>48</v>
      </c>
      <c r="I64" s="39">
        <f t="shared" si="3"/>
        <v>282.24</v>
      </c>
      <c r="J64" s="12"/>
    </row>
    <row r="65" spans="1:11" ht="15" customHeight="1" x14ac:dyDescent="0.25">
      <c r="A65" s="109"/>
      <c r="B65" s="22">
        <v>406</v>
      </c>
      <c r="C65" s="22">
        <v>6</v>
      </c>
      <c r="D65" s="22"/>
      <c r="E65" s="17">
        <v>94</v>
      </c>
      <c r="F65" s="24">
        <f t="shared" si="2"/>
        <v>552.72</v>
      </c>
      <c r="G65" s="12"/>
      <c r="H65" s="33">
        <v>126</v>
      </c>
      <c r="I65" s="39">
        <f t="shared" si="3"/>
        <v>740.88</v>
      </c>
      <c r="J65" s="12"/>
    </row>
    <row r="66" spans="1:11" ht="15" customHeight="1" thickBot="1" x14ac:dyDescent="0.3">
      <c r="A66" s="108"/>
      <c r="B66" s="29">
        <v>407</v>
      </c>
      <c r="C66" s="29">
        <v>6</v>
      </c>
      <c r="D66" s="20"/>
      <c r="E66" s="52">
        <v>142</v>
      </c>
      <c r="F66" s="7">
        <f t="shared" si="2"/>
        <v>834.96</v>
      </c>
      <c r="G66" s="21"/>
      <c r="H66" s="7">
        <v>134</v>
      </c>
      <c r="I66" s="20">
        <f t="shared" si="3"/>
        <v>787.92</v>
      </c>
      <c r="J66" s="14"/>
    </row>
    <row r="67" spans="1:11" ht="15" customHeight="1" x14ac:dyDescent="0.25">
      <c r="A67" s="107" t="s">
        <v>15</v>
      </c>
      <c r="B67" s="3">
        <v>320</v>
      </c>
      <c r="C67" s="4">
        <v>6</v>
      </c>
      <c r="D67" s="3"/>
      <c r="E67" s="47">
        <v>196</v>
      </c>
      <c r="F67" s="4">
        <f t="shared" si="2"/>
        <v>1152.48</v>
      </c>
      <c r="G67" s="48"/>
      <c r="H67" s="4">
        <v>223</v>
      </c>
      <c r="I67" s="3">
        <f t="shared" si="3"/>
        <v>1311.24</v>
      </c>
      <c r="J67" s="11"/>
    </row>
    <row r="68" spans="1:11" ht="15" customHeight="1" x14ac:dyDescent="0.25">
      <c r="A68" s="109"/>
      <c r="B68" s="22">
        <v>460</v>
      </c>
      <c r="C68" s="22">
        <v>6</v>
      </c>
      <c r="D68" s="22"/>
      <c r="E68" s="17">
        <v>178</v>
      </c>
      <c r="F68" s="24">
        <f t="shared" ref="F68:F72" si="4">C68*E68*0.98</f>
        <v>1046.6399999999999</v>
      </c>
      <c r="G68" s="12"/>
      <c r="H68" s="33">
        <v>194</v>
      </c>
      <c r="I68" s="39">
        <f t="shared" ref="I68:I72" si="5">C68*H68*0.98</f>
        <v>1140.72</v>
      </c>
      <c r="J68" s="12"/>
    </row>
    <row r="69" spans="1:11" ht="15" customHeight="1" thickBot="1" x14ac:dyDescent="0.3">
      <c r="A69" s="108"/>
      <c r="B69" s="20">
        <v>606</v>
      </c>
      <c r="C69" s="7">
        <v>6</v>
      </c>
      <c r="D69" s="20"/>
      <c r="E69" s="52">
        <v>51</v>
      </c>
      <c r="F69" s="7">
        <f t="shared" si="4"/>
        <v>299.88</v>
      </c>
      <c r="G69" s="21"/>
      <c r="H69" s="7">
        <v>57</v>
      </c>
      <c r="I69" s="20">
        <f t="shared" si="5"/>
        <v>335.15999999999997</v>
      </c>
      <c r="J69" s="14"/>
    </row>
    <row r="70" spans="1:11" ht="15" customHeight="1" x14ac:dyDescent="0.25">
      <c r="A70" s="131" t="s">
        <v>16</v>
      </c>
      <c r="B70" s="10">
        <v>51</v>
      </c>
      <c r="C70" s="10">
        <v>6</v>
      </c>
      <c r="D70" s="10"/>
      <c r="E70" s="16">
        <v>175</v>
      </c>
      <c r="F70" s="10">
        <f t="shared" si="4"/>
        <v>1029</v>
      </c>
      <c r="G70" s="11"/>
      <c r="H70" s="44">
        <v>172</v>
      </c>
      <c r="I70" s="37">
        <f t="shared" si="5"/>
        <v>1011.36</v>
      </c>
      <c r="J70" s="11"/>
    </row>
    <row r="71" spans="1:11" ht="15" customHeight="1" x14ac:dyDescent="0.25">
      <c r="A71" s="132"/>
      <c r="B71" s="22">
        <v>52</v>
      </c>
      <c r="C71" s="22">
        <v>6</v>
      </c>
      <c r="D71" s="22"/>
      <c r="E71" s="17">
        <v>184</v>
      </c>
      <c r="F71" s="24">
        <f t="shared" si="4"/>
        <v>1081.92</v>
      </c>
      <c r="G71" s="12"/>
      <c r="H71" s="33">
        <v>185</v>
      </c>
      <c r="I71" s="39">
        <f t="shared" si="5"/>
        <v>1087.8</v>
      </c>
      <c r="J71" s="12"/>
    </row>
    <row r="72" spans="1:11" ht="15" customHeight="1" thickBot="1" x14ac:dyDescent="0.3">
      <c r="A72" s="133"/>
      <c r="B72" s="13">
        <v>53</v>
      </c>
      <c r="C72" s="13">
        <v>6</v>
      </c>
      <c r="D72" s="13"/>
      <c r="E72" s="18">
        <v>208</v>
      </c>
      <c r="F72" s="13">
        <f t="shared" si="4"/>
        <v>1223.04</v>
      </c>
      <c r="G72" s="14"/>
      <c r="H72" s="35">
        <v>203</v>
      </c>
      <c r="I72" s="40">
        <f t="shared" si="5"/>
        <v>1193.6399999999999</v>
      </c>
      <c r="J72" s="14"/>
    </row>
    <row r="73" spans="1:11" ht="15" customHeight="1" thickBot="1" x14ac:dyDescent="0.3">
      <c r="A73" s="90" t="s">
        <v>7</v>
      </c>
      <c r="B73" s="90"/>
      <c r="C73" s="90"/>
      <c r="D73" s="91">
        <v>280000</v>
      </c>
      <c r="E73" s="90"/>
      <c r="F73" s="92">
        <f>SUM(F4:F72)</f>
        <v>53335.520000000019</v>
      </c>
      <c r="G73" s="93">
        <f t="shared" ref="G68:G73" si="6">D73-F73</f>
        <v>226664.47999999998</v>
      </c>
      <c r="H73" s="94"/>
      <c r="I73" s="95">
        <f>SUM(I4:I72)</f>
        <v>52290.839999999989</v>
      </c>
      <c r="J73" s="95">
        <f t="shared" ref="J68:J73" si="7">D73-I73</f>
        <v>227709.16</v>
      </c>
    </row>
    <row r="74" spans="1:11" ht="15" customHeight="1" thickBot="1" x14ac:dyDescent="0.3">
      <c r="A74" s="113" t="s">
        <v>8</v>
      </c>
      <c r="B74" s="114"/>
      <c r="C74" s="114"/>
      <c r="D74" s="114"/>
      <c r="E74" s="114"/>
      <c r="F74" s="114"/>
      <c r="G74" s="114"/>
      <c r="H74" s="114"/>
      <c r="I74" s="114"/>
      <c r="J74" s="115"/>
      <c r="K74" s="5"/>
    </row>
    <row r="75" spans="1:11" ht="15" customHeight="1" x14ac:dyDescent="0.25">
      <c r="A75" s="107" t="s">
        <v>14</v>
      </c>
      <c r="B75" s="27" t="s">
        <v>9</v>
      </c>
      <c r="C75" s="27">
        <v>10</v>
      </c>
      <c r="D75" s="3"/>
      <c r="E75" s="47">
        <v>101</v>
      </c>
      <c r="F75" s="4">
        <f t="shared" ref="F75:F101" si="8">C75*E75*0.98</f>
        <v>989.8</v>
      </c>
      <c r="G75" s="48"/>
      <c r="H75" s="4">
        <v>159</v>
      </c>
      <c r="I75" s="3">
        <f t="shared" ref="I75:I93" si="9">C75*H75*0.98</f>
        <v>1558.2</v>
      </c>
      <c r="J75" s="11"/>
    </row>
    <row r="76" spans="1:11" ht="15" customHeight="1" x14ac:dyDescent="0.25">
      <c r="A76" s="109"/>
      <c r="B76" s="22" t="s">
        <v>10</v>
      </c>
      <c r="C76" s="22">
        <v>10</v>
      </c>
      <c r="D76" s="22"/>
      <c r="E76" s="17">
        <v>139</v>
      </c>
      <c r="F76" s="24">
        <f t="shared" si="8"/>
        <v>1362.2</v>
      </c>
      <c r="G76" s="12"/>
      <c r="H76" s="33">
        <v>126</v>
      </c>
      <c r="I76" s="39">
        <f t="shared" si="9"/>
        <v>1234.8</v>
      </c>
      <c r="J76" s="12"/>
    </row>
    <row r="77" spans="1:11" ht="15" customHeight="1" x14ac:dyDescent="0.25">
      <c r="A77" s="109"/>
      <c r="B77" s="22">
        <v>101</v>
      </c>
      <c r="C77" s="22">
        <v>10</v>
      </c>
      <c r="D77" s="22"/>
      <c r="E77" s="17">
        <v>36</v>
      </c>
      <c r="F77" s="24">
        <f t="shared" si="8"/>
        <v>352.8</v>
      </c>
      <c r="G77" s="12"/>
      <c r="H77" s="33">
        <v>34</v>
      </c>
      <c r="I77" s="39">
        <f t="shared" si="9"/>
        <v>333.2</v>
      </c>
      <c r="J77" s="12"/>
    </row>
    <row r="78" spans="1:11" ht="15" customHeight="1" x14ac:dyDescent="0.25">
      <c r="A78" s="109"/>
      <c r="B78" s="22">
        <v>502</v>
      </c>
      <c r="C78" s="22">
        <v>10</v>
      </c>
      <c r="D78" s="22"/>
      <c r="E78" s="17">
        <v>17</v>
      </c>
      <c r="F78" s="24">
        <f t="shared" si="8"/>
        <v>166.6</v>
      </c>
      <c r="G78" s="12"/>
      <c r="H78" s="33">
        <v>55</v>
      </c>
      <c r="I78" s="39">
        <f t="shared" si="9"/>
        <v>539</v>
      </c>
      <c r="J78" s="12"/>
    </row>
    <row r="79" spans="1:11" ht="15" customHeight="1" x14ac:dyDescent="0.25">
      <c r="A79" s="109"/>
      <c r="B79" s="22">
        <v>503</v>
      </c>
      <c r="C79" s="22">
        <v>10</v>
      </c>
      <c r="D79" s="22"/>
      <c r="E79" s="17">
        <v>85</v>
      </c>
      <c r="F79" s="24">
        <f t="shared" si="8"/>
        <v>833</v>
      </c>
      <c r="G79" s="12"/>
      <c r="H79" s="33">
        <v>81</v>
      </c>
      <c r="I79" s="39">
        <f t="shared" si="9"/>
        <v>793.8</v>
      </c>
      <c r="J79" s="12"/>
    </row>
    <row r="80" spans="1:11" ht="15" customHeight="1" x14ac:dyDescent="0.25">
      <c r="A80" s="109"/>
      <c r="B80" s="22">
        <v>506</v>
      </c>
      <c r="C80" s="22">
        <v>10</v>
      </c>
      <c r="D80" s="22"/>
      <c r="E80" s="17">
        <v>33</v>
      </c>
      <c r="F80" s="24">
        <f t="shared" si="8"/>
        <v>323.39999999999998</v>
      </c>
      <c r="G80" s="12"/>
      <c r="H80" s="33">
        <v>34</v>
      </c>
      <c r="I80" s="39">
        <f t="shared" si="9"/>
        <v>333.2</v>
      </c>
      <c r="J80" s="12"/>
    </row>
    <row r="81" spans="1:10" ht="15" customHeight="1" x14ac:dyDescent="0.25">
      <c r="A81" s="109"/>
      <c r="B81" s="22">
        <v>602</v>
      </c>
      <c r="C81" s="22">
        <v>10</v>
      </c>
      <c r="D81" s="22"/>
      <c r="E81" s="17">
        <v>62</v>
      </c>
      <c r="F81" s="24">
        <f t="shared" si="8"/>
        <v>607.6</v>
      </c>
      <c r="G81" s="12"/>
      <c r="H81" s="33">
        <v>52</v>
      </c>
      <c r="I81" s="39">
        <f t="shared" si="9"/>
        <v>509.59999999999997</v>
      </c>
      <c r="J81" s="12"/>
    </row>
    <row r="82" spans="1:10" ht="15" customHeight="1" x14ac:dyDescent="0.25">
      <c r="A82" s="109"/>
      <c r="B82" s="22">
        <v>603</v>
      </c>
      <c r="C82" s="22">
        <v>10</v>
      </c>
      <c r="D82" s="22"/>
      <c r="E82" s="17">
        <v>46</v>
      </c>
      <c r="F82" s="24">
        <f t="shared" si="8"/>
        <v>450.8</v>
      </c>
      <c r="G82" s="12"/>
      <c r="H82" s="33">
        <v>44</v>
      </c>
      <c r="I82" s="39">
        <f t="shared" si="9"/>
        <v>431.2</v>
      </c>
      <c r="J82" s="12"/>
    </row>
    <row r="83" spans="1:10" ht="15" customHeight="1" x14ac:dyDescent="0.25">
      <c r="A83" s="109"/>
      <c r="B83" s="22">
        <v>606</v>
      </c>
      <c r="C83" s="22">
        <v>10</v>
      </c>
      <c r="D83" s="22"/>
      <c r="E83" s="17">
        <v>46</v>
      </c>
      <c r="F83" s="24">
        <f t="shared" si="8"/>
        <v>450.8</v>
      </c>
      <c r="G83" s="12"/>
      <c r="H83" s="33">
        <v>49</v>
      </c>
      <c r="I83" s="39">
        <f t="shared" si="9"/>
        <v>480.2</v>
      </c>
      <c r="J83" s="12"/>
    </row>
    <row r="84" spans="1:10" ht="15" customHeight="1" x14ac:dyDescent="0.25">
      <c r="A84" s="109"/>
      <c r="B84" s="22">
        <v>702</v>
      </c>
      <c r="C84" s="22">
        <v>10</v>
      </c>
      <c r="D84" s="22"/>
      <c r="E84" s="17">
        <v>69</v>
      </c>
      <c r="F84" s="24">
        <f t="shared" si="8"/>
        <v>676.19999999999993</v>
      </c>
      <c r="G84" s="12"/>
      <c r="H84" s="33">
        <v>30</v>
      </c>
      <c r="I84" s="39">
        <f t="shared" si="9"/>
        <v>294</v>
      </c>
      <c r="J84" s="12"/>
    </row>
    <row r="85" spans="1:10" ht="15" customHeight="1" x14ac:dyDescent="0.25">
      <c r="A85" s="109"/>
      <c r="B85" s="22">
        <v>703</v>
      </c>
      <c r="C85" s="22">
        <v>10</v>
      </c>
      <c r="D85" s="22"/>
      <c r="E85" s="17">
        <v>44</v>
      </c>
      <c r="F85" s="24">
        <f t="shared" si="8"/>
        <v>431.2</v>
      </c>
      <c r="G85" s="12"/>
      <c r="H85" s="33">
        <v>29</v>
      </c>
      <c r="I85" s="39">
        <f t="shared" si="9"/>
        <v>284.2</v>
      </c>
      <c r="J85" s="12"/>
    </row>
    <row r="86" spans="1:10" ht="15" customHeight="1" x14ac:dyDescent="0.25">
      <c r="A86" s="109"/>
      <c r="B86" s="22">
        <v>801</v>
      </c>
      <c r="C86" s="22">
        <v>10</v>
      </c>
      <c r="D86" s="22"/>
      <c r="E86" s="17">
        <v>65</v>
      </c>
      <c r="F86" s="24">
        <f t="shared" si="8"/>
        <v>637</v>
      </c>
      <c r="G86" s="12"/>
      <c r="H86" s="33">
        <v>66</v>
      </c>
      <c r="I86" s="39">
        <f t="shared" si="9"/>
        <v>646.79999999999995</v>
      </c>
      <c r="J86" s="12"/>
    </row>
    <row r="87" spans="1:10" ht="15" customHeight="1" x14ac:dyDescent="0.25">
      <c r="A87" s="109"/>
      <c r="B87" s="22">
        <v>802</v>
      </c>
      <c r="C87" s="22">
        <v>10</v>
      </c>
      <c r="D87" s="22"/>
      <c r="E87" s="17">
        <v>29</v>
      </c>
      <c r="F87" s="24">
        <f t="shared" si="8"/>
        <v>284.2</v>
      </c>
      <c r="G87" s="12"/>
      <c r="H87" s="33">
        <v>45</v>
      </c>
      <c r="I87" s="39">
        <f t="shared" si="9"/>
        <v>441</v>
      </c>
      <c r="J87" s="12"/>
    </row>
    <row r="88" spans="1:10" ht="15" customHeight="1" x14ac:dyDescent="0.25">
      <c r="A88" s="109"/>
      <c r="B88" s="22">
        <v>803</v>
      </c>
      <c r="C88" s="22">
        <v>10</v>
      </c>
      <c r="D88" s="22"/>
      <c r="E88" s="17">
        <v>5</v>
      </c>
      <c r="F88" s="24">
        <f t="shared" si="8"/>
        <v>49</v>
      </c>
      <c r="G88" s="12"/>
      <c r="H88" s="33">
        <v>5</v>
      </c>
      <c r="I88" s="39">
        <f t="shared" si="9"/>
        <v>49</v>
      </c>
      <c r="J88" s="12"/>
    </row>
    <row r="89" spans="1:10" ht="15" customHeight="1" x14ac:dyDescent="0.25">
      <c r="A89" s="109"/>
      <c r="B89" s="22">
        <v>901</v>
      </c>
      <c r="C89" s="22">
        <v>10</v>
      </c>
      <c r="D89" s="22"/>
      <c r="E89" s="17">
        <v>5</v>
      </c>
      <c r="F89" s="24">
        <f t="shared" si="8"/>
        <v>49</v>
      </c>
      <c r="G89" s="12"/>
      <c r="H89" s="33">
        <v>5</v>
      </c>
      <c r="I89" s="39">
        <f t="shared" si="9"/>
        <v>49</v>
      </c>
      <c r="J89" s="12"/>
    </row>
    <row r="90" spans="1:10" ht="15" customHeight="1" thickBot="1" x14ac:dyDescent="0.3">
      <c r="A90" s="108"/>
      <c r="B90" s="29">
        <v>903</v>
      </c>
      <c r="C90" s="29">
        <v>10</v>
      </c>
      <c r="D90" s="20"/>
      <c r="E90" s="52">
        <v>31</v>
      </c>
      <c r="F90" s="7">
        <f t="shared" si="8"/>
        <v>303.8</v>
      </c>
      <c r="G90" s="21"/>
      <c r="H90" s="7">
        <v>45</v>
      </c>
      <c r="I90" s="20">
        <f t="shared" si="9"/>
        <v>441</v>
      </c>
      <c r="J90" s="14"/>
    </row>
    <row r="91" spans="1:10" ht="15" customHeight="1" x14ac:dyDescent="0.25">
      <c r="A91" s="107" t="s">
        <v>13</v>
      </c>
      <c r="B91" s="27">
        <v>3</v>
      </c>
      <c r="C91" s="27">
        <v>10</v>
      </c>
      <c r="D91" s="3"/>
      <c r="E91" s="47">
        <v>27</v>
      </c>
      <c r="F91" s="4">
        <f t="shared" si="8"/>
        <v>264.60000000000002</v>
      </c>
      <c r="G91" s="48"/>
      <c r="H91" s="4">
        <v>7</v>
      </c>
      <c r="I91" s="3">
        <f t="shared" si="9"/>
        <v>68.599999999999994</v>
      </c>
      <c r="J91" s="11"/>
    </row>
    <row r="92" spans="1:10" ht="15" customHeight="1" x14ac:dyDescent="0.25">
      <c r="A92" s="109"/>
      <c r="B92" s="22">
        <v>5</v>
      </c>
      <c r="C92" s="22">
        <v>10</v>
      </c>
      <c r="D92" s="32"/>
      <c r="E92" s="17">
        <v>13</v>
      </c>
      <c r="F92" s="33">
        <f t="shared" si="8"/>
        <v>127.39999999999999</v>
      </c>
      <c r="G92" s="49"/>
      <c r="H92" s="33">
        <v>42</v>
      </c>
      <c r="I92" s="32">
        <f t="shared" si="9"/>
        <v>411.59999999999997</v>
      </c>
      <c r="J92" s="12"/>
    </row>
    <row r="93" spans="1:10" ht="15" customHeight="1" thickBot="1" x14ac:dyDescent="0.3">
      <c r="A93" s="108"/>
      <c r="B93" s="13">
        <v>53</v>
      </c>
      <c r="C93" s="13">
        <v>10</v>
      </c>
      <c r="D93" s="34"/>
      <c r="E93" s="18">
        <v>18</v>
      </c>
      <c r="F93" s="35">
        <f t="shared" si="8"/>
        <v>176.4</v>
      </c>
      <c r="G93" s="51"/>
      <c r="H93" s="35">
        <v>15</v>
      </c>
      <c r="I93" s="34">
        <f t="shared" si="9"/>
        <v>147</v>
      </c>
      <c r="J93" s="14"/>
    </row>
    <row r="94" spans="1:10" ht="15" customHeight="1" x14ac:dyDescent="0.25">
      <c r="A94" s="123" t="s">
        <v>12</v>
      </c>
      <c r="B94" s="27">
        <v>29</v>
      </c>
      <c r="C94" s="27">
        <v>10</v>
      </c>
      <c r="D94" s="3"/>
      <c r="E94" s="47">
        <v>25</v>
      </c>
      <c r="F94" s="4">
        <f t="shared" si="8"/>
        <v>245</v>
      </c>
      <c r="G94" s="48"/>
      <c r="H94" s="116" t="s">
        <v>60</v>
      </c>
      <c r="I94" s="116"/>
      <c r="J94" s="117"/>
    </row>
    <row r="95" spans="1:10" ht="15" customHeight="1" thickBot="1" x14ac:dyDescent="0.3">
      <c r="A95" s="125"/>
      <c r="B95" s="13">
        <v>38</v>
      </c>
      <c r="C95" s="13">
        <v>10</v>
      </c>
      <c r="D95" s="34"/>
      <c r="E95" s="18">
        <v>31</v>
      </c>
      <c r="F95" s="35">
        <f t="shared" si="8"/>
        <v>303.8</v>
      </c>
      <c r="G95" s="21"/>
      <c r="H95" s="118"/>
      <c r="I95" s="118"/>
      <c r="J95" s="119"/>
    </row>
    <row r="96" spans="1:10" ht="15" customHeight="1" x14ac:dyDescent="0.25">
      <c r="A96" s="123" t="s">
        <v>11</v>
      </c>
      <c r="B96" s="27">
        <v>19</v>
      </c>
      <c r="C96" s="27">
        <v>10</v>
      </c>
      <c r="D96" s="3"/>
      <c r="E96" s="47">
        <v>37</v>
      </c>
      <c r="F96" s="4">
        <f t="shared" si="8"/>
        <v>362.59999999999997</v>
      </c>
      <c r="G96" s="48"/>
      <c r="H96" s="116" t="s">
        <v>60</v>
      </c>
      <c r="I96" s="116"/>
      <c r="J96" s="117"/>
    </row>
    <row r="97" spans="1:10" ht="15" customHeight="1" thickBot="1" x14ac:dyDescent="0.3">
      <c r="A97" s="125"/>
      <c r="B97" s="13">
        <v>28</v>
      </c>
      <c r="C97" s="13">
        <v>10</v>
      </c>
      <c r="D97" s="34"/>
      <c r="E97" s="18">
        <v>99</v>
      </c>
      <c r="F97" s="35">
        <f t="shared" si="8"/>
        <v>970.19999999999993</v>
      </c>
      <c r="G97" s="21"/>
      <c r="H97" s="118"/>
      <c r="I97" s="118"/>
      <c r="J97" s="119"/>
    </row>
    <row r="98" spans="1:10" ht="15" customHeight="1" x14ac:dyDescent="0.25">
      <c r="A98" s="107" t="s">
        <v>21</v>
      </c>
      <c r="B98" s="27">
        <v>206</v>
      </c>
      <c r="C98" s="27">
        <v>6</v>
      </c>
      <c r="D98" s="3"/>
      <c r="E98" s="47">
        <v>0</v>
      </c>
      <c r="F98" s="4">
        <f t="shared" si="8"/>
        <v>0</v>
      </c>
      <c r="G98" s="48"/>
      <c r="H98" s="4">
        <v>46</v>
      </c>
      <c r="I98" s="3">
        <f>C98*H98*0.98</f>
        <v>270.48</v>
      </c>
      <c r="J98" s="11"/>
    </row>
    <row r="99" spans="1:10" ht="15" customHeight="1" x14ac:dyDescent="0.25">
      <c r="A99" s="109"/>
      <c r="B99" s="22">
        <v>301</v>
      </c>
      <c r="C99" s="22">
        <v>6</v>
      </c>
      <c r="D99" s="32"/>
      <c r="E99" s="17">
        <v>49</v>
      </c>
      <c r="F99" s="33">
        <f t="shared" si="8"/>
        <v>288.12</v>
      </c>
      <c r="G99" s="49"/>
      <c r="H99" s="33">
        <v>43</v>
      </c>
      <c r="I99" s="32">
        <f>C99*H99*0.98</f>
        <v>252.84</v>
      </c>
      <c r="J99" s="12"/>
    </row>
    <row r="100" spans="1:10" ht="15" customHeight="1" x14ac:dyDescent="0.25">
      <c r="A100" s="109"/>
      <c r="B100" s="31">
        <v>303</v>
      </c>
      <c r="C100" s="31">
        <v>6</v>
      </c>
      <c r="D100" s="5"/>
      <c r="E100" s="50">
        <v>65</v>
      </c>
      <c r="F100" s="6">
        <f t="shared" si="8"/>
        <v>382.2</v>
      </c>
      <c r="G100" s="46"/>
      <c r="H100" s="6">
        <v>0</v>
      </c>
      <c r="I100" s="5">
        <f>C100*H100*0.98</f>
        <v>0</v>
      </c>
      <c r="J100" s="12"/>
    </row>
    <row r="101" spans="1:10" ht="15" customHeight="1" thickBot="1" x14ac:dyDescent="0.3">
      <c r="A101" s="108"/>
      <c r="B101" s="13">
        <v>404</v>
      </c>
      <c r="C101" s="13">
        <v>6</v>
      </c>
      <c r="D101" s="34"/>
      <c r="E101" s="18">
        <v>46</v>
      </c>
      <c r="F101" s="35">
        <f t="shared" si="8"/>
        <v>270.48</v>
      </c>
      <c r="G101" s="51"/>
      <c r="H101" s="35">
        <v>50</v>
      </c>
      <c r="I101" s="34">
        <f>C101*H101*0.98</f>
        <v>294</v>
      </c>
      <c r="J101" s="14"/>
    </row>
    <row r="102" spans="1:10" ht="15" customHeight="1" thickBot="1" x14ac:dyDescent="0.3">
      <c r="A102" s="106" t="s">
        <v>7</v>
      </c>
      <c r="B102" s="106"/>
      <c r="C102" s="106"/>
      <c r="D102" s="91">
        <v>69238</v>
      </c>
      <c r="E102" s="97"/>
      <c r="F102" s="98">
        <f>SUM(F75:F101)</f>
        <v>11358.2</v>
      </c>
      <c r="G102" s="98">
        <f t="shared" ref="G75:G102" si="10">D102-F102</f>
        <v>57879.8</v>
      </c>
      <c r="H102" s="98"/>
      <c r="I102" s="99">
        <f>SUM(I75:I90)+SUM(I91:I93)+SUM(I98:I101)</f>
        <v>9862.7200000000012</v>
      </c>
      <c r="J102" s="95">
        <f>D102-I102</f>
        <v>59375.28</v>
      </c>
    </row>
    <row r="103" spans="1:10" ht="15" customHeight="1" thickBot="1" x14ac:dyDescent="0.3">
      <c r="A103" s="120" t="s">
        <v>20</v>
      </c>
      <c r="B103" s="121"/>
      <c r="C103" s="121"/>
      <c r="D103" s="121"/>
      <c r="E103" s="121"/>
      <c r="F103" s="121"/>
      <c r="G103" s="121"/>
      <c r="H103" s="121"/>
      <c r="I103" s="121"/>
      <c r="J103" s="122"/>
    </row>
    <row r="104" spans="1:10" ht="15" customHeight="1" x14ac:dyDescent="0.25">
      <c r="A104" s="107" t="s">
        <v>26</v>
      </c>
      <c r="B104" s="27">
        <v>203</v>
      </c>
      <c r="C104" s="27">
        <v>10</v>
      </c>
      <c r="D104" s="3"/>
      <c r="E104" s="47">
        <v>38</v>
      </c>
      <c r="F104" s="4">
        <f t="shared" ref="F104:F111" si="11">C104*E104*0.98</f>
        <v>372.4</v>
      </c>
      <c r="G104" s="48"/>
      <c r="H104" s="4">
        <v>25</v>
      </c>
      <c r="I104" s="3">
        <f t="shared" ref="I104:I113" si="12">C104*H104*0.98</f>
        <v>245</v>
      </c>
      <c r="J104" s="11"/>
    </row>
    <row r="105" spans="1:10" ht="15" customHeight="1" x14ac:dyDescent="0.25">
      <c r="A105" s="109"/>
      <c r="B105" s="22">
        <v>204</v>
      </c>
      <c r="C105" s="22">
        <v>10</v>
      </c>
      <c r="D105" s="32"/>
      <c r="E105" s="17">
        <v>0</v>
      </c>
      <c r="F105" s="33">
        <f t="shared" si="11"/>
        <v>0</v>
      </c>
      <c r="G105" s="49"/>
      <c r="H105" s="33">
        <v>32</v>
      </c>
      <c r="I105" s="32">
        <f t="shared" si="12"/>
        <v>313.60000000000002</v>
      </c>
      <c r="J105" s="12"/>
    </row>
    <row r="106" spans="1:10" ht="15" customHeight="1" x14ac:dyDescent="0.25">
      <c r="A106" s="109"/>
      <c r="B106" s="31">
        <v>205</v>
      </c>
      <c r="C106" s="31">
        <v>10</v>
      </c>
      <c r="D106" s="5"/>
      <c r="E106" s="50">
        <v>0</v>
      </c>
      <c r="F106" s="6">
        <f t="shared" si="11"/>
        <v>0</v>
      </c>
      <c r="G106" s="46"/>
      <c r="H106" s="6">
        <v>2</v>
      </c>
      <c r="I106" s="5">
        <f t="shared" si="12"/>
        <v>19.600000000000001</v>
      </c>
      <c r="J106" s="12"/>
    </row>
    <row r="107" spans="1:10" ht="15" customHeight="1" x14ac:dyDescent="0.25">
      <c r="A107" s="109"/>
      <c r="B107" s="22">
        <v>603</v>
      </c>
      <c r="C107" s="22">
        <v>10</v>
      </c>
      <c r="D107" s="32"/>
      <c r="E107" s="17">
        <v>19</v>
      </c>
      <c r="F107" s="33">
        <f t="shared" si="11"/>
        <v>186.2</v>
      </c>
      <c r="G107" s="49"/>
      <c r="H107" s="33">
        <v>58</v>
      </c>
      <c r="I107" s="32">
        <f t="shared" si="12"/>
        <v>568.4</v>
      </c>
      <c r="J107" s="12"/>
    </row>
    <row r="108" spans="1:10" ht="15" customHeight="1" x14ac:dyDescent="0.25">
      <c r="A108" s="109"/>
      <c r="B108" s="31">
        <v>604</v>
      </c>
      <c r="C108" s="31">
        <v>10</v>
      </c>
      <c r="D108" s="5"/>
      <c r="E108" s="50">
        <v>23</v>
      </c>
      <c r="F108" s="6">
        <f t="shared" si="11"/>
        <v>225.4</v>
      </c>
      <c r="G108" s="46"/>
      <c r="H108" s="6">
        <v>6</v>
      </c>
      <c r="I108" s="5">
        <f t="shared" si="12"/>
        <v>58.8</v>
      </c>
      <c r="J108" s="12"/>
    </row>
    <row r="109" spans="1:10" ht="15" customHeight="1" thickBot="1" x14ac:dyDescent="0.3">
      <c r="A109" s="108"/>
      <c r="B109" s="13">
        <v>605</v>
      </c>
      <c r="C109" s="13">
        <v>10</v>
      </c>
      <c r="D109" s="34"/>
      <c r="E109" s="18">
        <v>0</v>
      </c>
      <c r="F109" s="35">
        <f t="shared" si="11"/>
        <v>0</v>
      </c>
      <c r="G109" s="51"/>
      <c r="H109" s="35">
        <v>2</v>
      </c>
      <c r="I109" s="34">
        <f t="shared" si="12"/>
        <v>19.600000000000001</v>
      </c>
      <c r="J109" s="14"/>
    </row>
    <row r="110" spans="1:10" ht="15" customHeight="1" x14ac:dyDescent="0.25">
      <c r="A110" s="107" t="s">
        <v>22</v>
      </c>
      <c r="B110" s="27">
        <v>13</v>
      </c>
      <c r="C110" s="27">
        <v>10</v>
      </c>
      <c r="D110" s="3"/>
      <c r="E110" s="47">
        <v>35</v>
      </c>
      <c r="F110" s="4">
        <f t="shared" si="11"/>
        <v>343</v>
      </c>
      <c r="G110" s="48"/>
      <c r="H110" s="4">
        <v>2</v>
      </c>
      <c r="I110" s="3">
        <f t="shared" si="12"/>
        <v>19.600000000000001</v>
      </c>
      <c r="J110" s="11"/>
    </row>
    <row r="111" spans="1:10" ht="15" customHeight="1" thickBot="1" x14ac:dyDescent="0.3">
      <c r="A111" s="108"/>
      <c r="B111" s="13">
        <v>14</v>
      </c>
      <c r="C111" s="13">
        <v>10</v>
      </c>
      <c r="D111" s="34"/>
      <c r="E111" s="18">
        <v>1</v>
      </c>
      <c r="F111" s="35">
        <f t="shared" si="11"/>
        <v>9.8000000000000007</v>
      </c>
      <c r="G111" s="51"/>
      <c r="H111" s="35">
        <v>38</v>
      </c>
      <c r="I111" s="34">
        <f t="shared" si="12"/>
        <v>372.4</v>
      </c>
      <c r="J111" s="14"/>
    </row>
    <row r="112" spans="1:10" ht="15" customHeight="1" x14ac:dyDescent="0.25">
      <c r="A112" s="107" t="s">
        <v>23</v>
      </c>
      <c r="B112" s="27">
        <v>109</v>
      </c>
      <c r="C112" s="27">
        <v>10</v>
      </c>
      <c r="D112" s="3"/>
      <c r="E112" s="47" t="s">
        <v>32</v>
      </c>
      <c r="F112" s="4"/>
      <c r="G112" s="48"/>
      <c r="H112" s="4">
        <v>41</v>
      </c>
      <c r="I112" s="3">
        <f t="shared" si="12"/>
        <v>401.8</v>
      </c>
      <c r="J112" s="11"/>
    </row>
    <row r="113" spans="1:10" ht="15" customHeight="1" thickBot="1" x14ac:dyDescent="0.3">
      <c r="A113" s="108"/>
      <c r="B113" s="13">
        <v>132</v>
      </c>
      <c r="C113" s="13">
        <v>10</v>
      </c>
      <c r="D113" s="34"/>
      <c r="E113" s="18" t="s">
        <v>32</v>
      </c>
      <c r="F113" s="35"/>
      <c r="G113" s="51"/>
      <c r="H113" s="35">
        <v>12</v>
      </c>
      <c r="I113" s="34">
        <f t="shared" si="12"/>
        <v>117.6</v>
      </c>
      <c r="J113" s="14"/>
    </row>
    <row r="114" spans="1:10" ht="15" customHeight="1" thickBot="1" x14ac:dyDescent="0.3">
      <c r="A114" s="106" t="s">
        <v>7</v>
      </c>
      <c r="B114" s="106"/>
      <c r="C114" s="106"/>
      <c r="D114" s="91">
        <v>59876</v>
      </c>
      <c r="E114" s="97"/>
      <c r="F114" s="100">
        <f>SUM(F104:F113)</f>
        <v>1136.8</v>
      </c>
      <c r="G114" s="100">
        <f>D114-F114</f>
        <v>58739.199999999997</v>
      </c>
      <c r="H114" s="99"/>
      <c r="I114" s="99">
        <f>SUM(I104:I113)</f>
        <v>2136.3999999999996</v>
      </c>
      <c r="J114" s="95">
        <f>D114-I114</f>
        <v>57739.6</v>
      </c>
    </row>
    <row r="115" spans="1:10" ht="15" customHeight="1" thickBot="1" x14ac:dyDescent="0.3">
      <c r="A115" s="113" t="s">
        <v>25</v>
      </c>
      <c r="B115" s="114"/>
      <c r="C115" s="114"/>
      <c r="D115" s="114"/>
      <c r="E115" s="114"/>
      <c r="F115" s="114"/>
      <c r="G115" s="114"/>
      <c r="H115" s="114"/>
      <c r="I115" s="114"/>
      <c r="J115" s="115"/>
    </row>
    <row r="116" spans="1:10" ht="15" customHeight="1" x14ac:dyDescent="0.25">
      <c r="A116" s="107" t="s">
        <v>27</v>
      </c>
      <c r="B116" s="27">
        <v>107</v>
      </c>
      <c r="C116" s="27">
        <v>20</v>
      </c>
      <c r="D116" s="3"/>
      <c r="E116" s="47">
        <v>0</v>
      </c>
      <c r="F116" s="4">
        <f t="shared" ref="F116:F121" si="13">C116*E116*0.98</f>
        <v>0</v>
      </c>
      <c r="G116" s="48"/>
      <c r="H116" s="4">
        <v>50</v>
      </c>
      <c r="I116" s="3">
        <f t="shared" ref="I116:I121" si="14">C116*H116*0.98</f>
        <v>980</v>
      </c>
      <c r="J116" s="11"/>
    </row>
    <row r="117" spans="1:10" ht="15" customHeight="1" x14ac:dyDescent="0.25">
      <c r="A117" s="109"/>
      <c r="B117" s="22">
        <v>108</v>
      </c>
      <c r="C117" s="22">
        <v>20</v>
      </c>
      <c r="D117" s="32"/>
      <c r="E117" s="17">
        <v>0</v>
      </c>
      <c r="F117" s="33">
        <f t="shared" si="13"/>
        <v>0</v>
      </c>
      <c r="G117" s="49"/>
      <c r="H117" s="33">
        <v>43</v>
      </c>
      <c r="I117" s="32">
        <f t="shared" si="14"/>
        <v>842.8</v>
      </c>
      <c r="J117" s="12"/>
    </row>
    <row r="118" spans="1:10" ht="15" customHeight="1" x14ac:dyDescent="0.25">
      <c r="A118" s="109"/>
      <c r="B118" s="31">
        <v>205</v>
      </c>
      <c r="C118" s="31">
        <v>20</v>
      </c>
      <c r="D118" s="5"/>
      <c r="E118" s="50">
        <v>46</v>
      </c>
      <c r="F118" s="6">
        <f t="shared" si="13"/>
        <v>901.6</v>
      </c>
      <c r="G118" s="46"/>
      <c r="H118" s="6">
        <v>27</v>
      </c>
      <c r="I118" s="5">
        <f t="shared" si="14"/>
        <v>529.20000000000005</v>
      </c>
      <c r="J118" s="12"/>
    </row>
    <row r="119" spans="1:10" ht="15" customHeight="1" x14ac:dyDescent="0.25">
      <c r="A119" s="109"/>
      <c r="B119" s="22">
        <v>305</v>
      </c>
      <c r="C119" s="22">
        <v>20</v>
      </c>
      <c r="D119" s="32"/>
      <c r="E119" s="17">
        <v>27</v>
      </c>
      <c r="F119" s="33">
        <f t="shared" si="13"/>
        <v>529.20000000000005</v>
      </c>
      <c r="G119" s="49"/>
      <c r="H119" s="33">
        <v>14</v>
      </c>
      <c r="I119" s="32">
        <f t="shared" si="14"/>
        <v>274.39999999999998</v>
      </c>
      <c r="J119" s="12"/>
    </row>
    <row r="120" spans="1:10" ht="15" customHeight="1" x14ac:dyDescent="0.25">
      <c r="A120" s="109"/>
      <c r="B120" s="31">
        <v>405</v>
      </c>
      <c r="C120" s="31">
        <v>20</v>
      </c>
      <c r="D120" s="5"/>
      <c r="E120" s="50">
        <v>0</v>
      </c>
      <c r="F120" s="6">
        <f t="shared" si="13"/>
        <v>0</v>
      </c>
      <c r="G120" s="46"/>
      <c r="H120" s="6">
        <v>32</v>
      </c>
      <c r="I120" s="5">
        <f t="shared" si="14"/>
        <v>627.20000000000005</v>
      </c>
      <c r="J120" s="12"/>
    </row>
    <row r="121" spans="1:10" ht="15" customHeight="1" thickBot="1" x14ac:dyDescent="0.3">
      <c r="A121" s="108"/>
      <c r="B121" s="13">
        <v>406</v>
      </c>
      <c r="C121" s="13">
        <v>20</v>
      </c>
      <c r="D121" s="34"/>
      <c r="E121" s="18">
        <v>58</v>
      </c>
      <c r="F121" s="35">
        <f t="shared" si="13"/>
        <v>1136.8</v>
      </c>
      <c r="G121" s="51"/>
      <c r="H121" s="35">
        <v>32</v>
      </c>
      <c r="I121" s="34">
        <f t="shared" si="14"/>
        <v>627.20000000000005</v>
      </c>
      <c r="J121" s="14"/>
    </row>
    <row r="122" spans="1:10" ht="15" customHeight="1" thickBot="1" x14ac:dyDescent="0.3">
      <c r="A122" s="176" t="s">
        <v>7</v>
      </c>
      <c r="B122" s="176"/>
      <c r="C122" s="176"/>
      <c r="D122" s="91">
        <v>50000</v>
      </c>
      <c r="E122" s="97"/>
      <c r="F122" s="100">
        <f>SUM(F116:F121)</f>
        <v>2567.6000000000004</v>
      </c>
      <c r="G122" s="100">
        <f>D122-F122</f>
        <v>47432.4</v>
      </c>
      <c r="H122" s="99"/>
      <c r="I122" s="99">
        <f>SUM(I116:I121)</f>
        <v>3880.8</v>
      </c>
      <c r="J122" s="95">
        <f>D122-I122</f>
        <v>46119.199999999997</v>
      </c>
    </row>
    <row r="123" spans="1:10" ht="15" customHeight="1" thickBot="1" x14ac:dyDescent="0.3">
      <c r="A123" s="126" t="s">
        <v>24</v>
      </c>
      <c r="B123" s="127"/>
      <c r="C123" s="127"/>
      <c r="D123" s="127"/>
      <c r="E123" s="127"/>
      <c r="F123" s="127"/>
      <c r="G123" s="127"/>
      <c r="H123" s="127"/>
      <c r="I123" s="127"/>
      <c r="J123" s="128"/>
    </row>
    <row r="124" spans="1:10" ht="15" customHeight="1" x14ac:dyDescent="0.25">
      <c r="A124" s="123" t="s">
        <v>28</v>
      </c>
      <c r="B124" s="37">
        <v>115</v>
      </c>
      <c r="C124" s="10">
        <v>10</v>
      </c>
      <c r="D124" s="38"/>
      <c r="E124" s="53">
        <v>70</v>
      </c>
      <c r="F124" s="10">
        <f t="shared" ref="F124:F141" si="15">C124*E124*0.98</f>
        <v>686</v>
      </c>
      <c r="G124" s="48"/>
      <c r="H124" s="116" t="s">
        <v>60</v>
      </c>
      <c r="I124" s="116"/>
      <c r="J124" s="117"/>
    </row>
    <row r="125" spans="1:10" ht="15" customHeight="1" x14ac:dyDescent="0.25">
      <c r="A125" s="124"/>
      <c r="B125" s="39">
        <v>215</v>
      </c>
      <c r="C125" s="22">
        <v>10</v>
      </c>
      <c r="D125" s="32"/>
      <c r="E125" s="54">
        <v>113</v>
      </c>
      <c r="F125" s="24">
        <f t="shared" si="15"/>
        <v>1107.4000000000001</v>
      </c>
      <c r="G125" s="12"/>
      <c r="H125" s="129"/>
      <c r="I125" s="129"/>
      <c r="J125" s="130"/>
    </row>
    <row r="126" spans="1:10" ht="15" customHeight="1" x14ac:dyDescent="0.25">
      <c r="A126" s="124"/>
      <c r="B126" s="39">
        <v>309</v>
      </c>
      <c r="C126" s="22">
        <v>10</v>
      </c>
      <c r="D126" s="32"/>
      <c r="E126" s="54">
        <v>126</v>
      </c>
      <c r="F126" s="24">
        <f t="shared" si="15"/>
        <v>1234.8</v>
      </c>
      <c r="G126" s="12"/>
      <c r="H126" s="129"/>
      <c r="I126" s="129"/>
      <c r="J126" s="130"/>
    </row>
    <row r="127" spans="1:10" ht="15" customHeight="1" thickBot="1" x14ac:dyDescent="0.3">
      <c r="A127" s="125"/>
      <c r="B127" s="20">
        <v>416</v>
      </c>
      <c r="C127" s="29">
        <v>10</v>
      </c>
      <c r="D127" s="20"/>
      <c r="E127" s="19">
        <v>77</v>
      </c>
      <c r="F127" s="29">
        <f t="shared" si="15"/>
        <v>754.6</v>
      </c>
      <c r="G127" s="21"/>
      <c r="H127" s="118"/>
      <c r="I127" s="118"/>
      <c r="J127" s="119"/>
    </row>
    <row r="128" spans="1:10" ht="15" customHeight="1" x14ac:dyDescent="0.25">
      <c r="A128" s="107" t="s">
        <v>29</v>
      </c>
      <c r="B128" s="37">
        <v>144</v>
      </c>
      <c r="C128" s="10">
        <v>10</v>
      </c>
      <c r="D128" s="38"/>
      <c r="E128" s="53">
        <v>44</v>
      </c>
      <c r="F128" s="10">
        <f t="shared" si="15"/>
        <v>431.2</v>
      </c>
      <c r="G128" s="55"/>
      <c r="H128" s="38">
        <v>72</v>
      </c>
      <c r="I128" s="10">
        <f t="shared" ref="I128:I141" si="16">C128*H128*0.98</f>
        <v>705.6</v>
      </c>
      <c r="J128" s="11"/>
    </row>
    <row r="129" spans="1:10" ht="15" customHeight="1" thickBot="1" x14ac:dyDescent="0.3">
      <c r="A129" s="108"/>
      <c r="B129" s="20">
        <v>146</v>
      </c>
      <c r="C129" s="29">
        <v>10</v>
      </c>
      <c r="D129" s="20"/>
      <c r="E129" s="19">
        <v>69</v>
      </c>
      <c r="F129" s="29">
        <f t="shared" si="15"/>
        <v>676.19999999999993</v>
      </c>
      <c r="G129" s="21"/>
      <c r="H129" s="20">
        <v>47</v>
      </c>
      <c r="I129" s="29">
        <f t="shared" si="16"/>
        <v>460.59999999999997</v>
      </c>
      <c r="J129" s="14"/>
    </row>
    <row r="130" spans="1:10" ht="15" customHeight="1" x14ac:dyDescent="0.25">
      <c r="A130" s="107" t="s">
        <v>30</v>
      </c>
      <c r="B130" s="37">
        <v>306</v>
      </c>
      <c r="C130" s="10">
        <v>20</v>
      </c>
      <c r="D130" s="38"/>
      <c r="E130" s="53">
        <v>29</v>
      </c>
      <c r="F130" s="10">
        <f t="shared" si="15"/>
        <v>568.4</v>
      </c>
      <c r="G130" s="55"/>
      <c r="H130" s="38">
        <v>49</v>
      </c>
      <c r="I130" s="10">
        <f t="shared" si="16"/>
        <v>960.4</v>
      </c>
      <c r="J130" s="11"/>
    </row>
    <row r="131" spans="1:10" ht="15" customHeight="1" x14ac:dyDescent="0.25">
      <c r="A131" s="109"/>
      <c r="B131" s="39">
        <v>309</v>
      </c>
      <c r="C131" s="22">
        <v>20</v>
      </c>
      <c r="D131" s="32"/>
      <c r="E131" s="54">
        <v>12</v>
      </c>
      <c r="F131" s="24">
        <f t="shared" si="15"/>
        <v>235.2</v>
      </c>
      <c r="G131" s="49"/>
      <c r="H131" s="32">
        <v>73</v>
      </c>
      <c r="I131" s="22">
        <f t="shared" si="16"/>
        <v>1430.8</v>
      </c>
      <c r="J131" s="12"/>
    </row>
    <row r="132" spans="1:10" ht="15" customHeight="1" x14ac:dyDescent="0.25">
      <c r="A132" s="109"/>
      <c r="B132" s="39">
        <v>310</v>
      </c>
      <c r="C132" s="22">
        <v>20</v>
      </c>
      <c r="D132" s="32"/>
      <c r="E132" s="54">
        <v>71</v>
      </c>
      <c r="F132" s="24">
        <f t="shared" si="15"/>
        <v>1391.6</v>
      </c>
      <c r="G132" s="49"/>
      <c r="H132" s="32">
        <v>97</v>
      </c>
      <c r="I132" s="22">
        <f t="shared" si="16"/>
        <v>1901.2</v>
      </c>
      <c r="J132" s="12"/>
    </row>
    <row r="133" spans="1:10" ht="15" customHeight="1" x14ac:dyDescent="0.25">
      <c r="A133" s="109"/>
      <c r="B133" s="39">
        <v>407</v>
      </c>
      <c r="C133" s="22">
        <v>20</v>
      </c>
      <c r="D133" s="32"/>
      <c r="E133" s="54">
        <v>31</v>
      </c>
      <c r="F133" s="24">
        <f t="shared" si="15"/>
        <v>607.6</v>
      </c>
      <c r="G133" s="49"/>
      <c r="H133" s="32">
        <v>30</v>
      </c>
      <c r="I133" s="22">
        <f t="shared" si="16"/>
        <v>588</v>
      </c>
      <c r="J133" s="12"/>
    </row>
    <row r="134" spans="1:10" ht="15" customHeight="1" x14ac:dyDescent="0.25">
      <c r="A134" s="109"/>
      <c r="B134" s="39">
        <v>408</v>
      </c>
      <c r="C134" s="22">
        <v>20</v>
      </c>
      <c r="D134" s="32"/>
      <c r="E134" s="54">
        <v>7</v>
      </c>
      <c r="F134" s="24">
        <f t="shared" si="15"/>
        <v>137.19999999999999</v>
      </c>
      <c r="G134" s="49"/>
      <c r="H134" s="32">
        <v>25</v>
      </c>
      <c r="I134" s="22">
        <f t="shared" si="16"/>
        <v>490</v>
      </c>
      <c r="J134" s="12"/>
    </row>
    <row r="135" spans="1:10" ht="15" customHeight="1" thickBot="1" x14ac:dyDescent="0.3">
      <c r="A135" s="108"/>
      <c r="B135" s="20">
        <v>409</v>
      </c>
      <c r="C135" s="29">
        <v>20</v>
      </c>
      <c r="D135" s="20"/>
      <c r="E135" s="19">
        <v>54</v>
      </c>
      <c r="F135" s="29">
        <f t="shared" si="15"/>
        <v>1058.4000000000001</v>
      </c>
      <c r="G135" s="21"/>
      <c r="H135" s="20">
        <v>85</v>
      </c>
      <c r="I135" s="29">
        <f t="shared" si="16"/>
        <v>1666</v>
      </c>
      <c r="J135" s="14"/>
    </row>
    <row r="136" spans="1:10" ht="15" customHeight="1" x14ac:dyDescent="0.25">
      <c r="A136" s="107" t="s">
        <v>31</v>
      </c>
      <c r="B136" s="37">
        <v>210</v>
      </c>
      <c r="C136" s="10">
        <v>10</v>
      </c>
      <c r="D136" s="38"/>
      <c r="E136" s="53">
        <v>48</v>
      </c>
      <c r="F136" s="10">
        <f t="shared" si="15"/>
        <v>470.4</v>
      </c>
      <c r="G136" s="55"/>
      <c r="H136" s="38">
        <v>107</v>
      </c>
      <c r="I136" s="10">
        <f t="shared" si="16"/>
        <v>1048.5999999999999</v>
      </c>
      <c r="J136" s="11"/>
    </row>
    <row r="137" spans="1:10" ht="15" customHeight="1" x14ac:dyDescent="0.25">
      <c r="A137" s="109"/>
      <c r="B137" s="5">
        <v>304</v>
      </c>
      <c r="C137" s="31">
        <v>10</v>
      </c>
      <c r="D137" s="5"/>
      <c r="E137" s="56">
        <v>63</v>
      </c>
      <c r="F137" s="31">
        <f t="shared" si="15"/>
        <v>617.4</v>
      </c>
      <c r="G137" s="46"/>
      <c r="H137" s="5">
        <v>124</v>
      </c>
      <c r="I137" s="31">
        <f t="shared" si="16"/>
        <v>1215.2</v>
      </c>
      <c r="J137" s="12"/>
    </row>
    <row r="138" spans="1:10" ht="15" customHeight="1" x14ac:dyDescent="0.25">
      <c r="A138" s="109"/>
      <c r="B138" s="39">
        <v>510</v>
      </c>
      <c r="C138" s="22">
        <v>10</v>
      </c>
      <c r="D138" s="32"/>
      <c r="E138" s="54">
        <v>243</v>
      </c>
      <c r="F138" s="24">
        <f t="shared" si="15"/>
        <v>2381.4</v>
      </c>
      <c r="G138" s="49"/>
      <c r="H138" s="32">
        <v>211</v>
      </c>
      <c r="I138" s="22">
        <f t="shared" si="16"/>
        <v>2067.8000000000002</v>
      </c>
      <c r="J138" s="12"/>
    </row>
    <row r="139" spans="1:10" ht="15" customHeight="1" x14ac:dyDescent="0.25">
      <c r="A139" s="109"/>
      <c r="B139" s="5">
        <v>710</v>
      </c>
      <c r="C139" s="31">
        <v>10</v>
      </c>
      <c r="D139" s="5"/>
      <c r="E139" s="56">
        <v>0</v>
      </c>
      <c r="F139" s="31">
        <f t="shared" si="15"/>
        <v>0</v>
      </c>
      <c r="G139" s="46"/>
      <c r="H139" s="5">
        <v>106</v>
      </c>
      <c r="I139" s="31">
        <f t="shared" si="16"/>
        <v>1038.8</v>
      </c>
      <c r="J139" s="12"/>
    </row>
    <row r="140" spans="1:10" ht="15" customHeight="1" x14ac:dyDescent="0.25">
      <c r="A140" s="109"/>
      <c r="B140" s="39">
        <v>804</v>
      </c>
      <c r="C140" s="22">
        <v>10</v>
      </c>
      <c r="D140" s="32"/>
      <c r="E140" s="54">
        <v>117</v>
      </c>
      <c r="F140" s="24">
        <f t="shared" si="15"/>
        <v>1146.5999999999999</v>
      </c>
      <c r="G140" s="49"/>
      <c r="H140" s="32">
        <v>157</v>
      </c>
      <c r="I140" s="22">
        <f t="shared" si="16"/>
        <v>1538.6</v>
      </c>
      <c r="J140" s="12"/>
    </row>
    <row r="141" spans="1:10" ht="15" customHeight="1" thickBot="1" x14ac:dyDescent="0.3">
      <c r="A141" s="108"/>
      <c r="B141" s="20">
        <v>805</v>
      </c>
      <c r="C141" s="29">
        <v>10</v>
      </c>
      <c r="D141" s="20"/>
      <c r="E141" s="19">
        <v>0</v>
      </c>
      <c r="F141" s="29">
        <f t="shared" si="15"/>
        <v>0</v>
      </c>
      <c r="G141" s="21"/>
      <c r="H141" s="20">
        <v>103</v>
      </c>
      <c r="I141" s="29">
        <f t="shared" si="16"/>
        <v>1009.4</v>
      </c>
      <c r="J141" s="14"/>
    </row>
    <row r="142" spans="1:10" ht="15" customHeight="1" thickBot="1" x14ac:dyDescent="0.3">
      <c r="A142" s="178" t="s">
        <v>7</v>
      </c>
      <c r="B142" s="179"/>
      <c r="C142" s="179"/>
      <c r="D142" s="91">
        <v>167686.79999999999</v>
      </c>
      <c r="E142" s="102"/>
      <c r="F142" s="103">
        <f>SUM(F124:F141)</f>
        <v>13504.4</v>
      </c>
      <c r="G142" s="103">
        <f>D142-F142</f>
        <v>154182.39999999999</v>
      </c>
      <c r="H142" s="98"/>
      <c r="I142" s="104">
        <f>SUM(I128:I141)</f>
        <v>16121</v>
      </c>
      <c r="J142" s="105">
        <f>D142-I142</f>
        <v>151565.79999999999</v>
      </c>
    </row>
    <row r="143" spans="1:10" ht="15" customHeight="1" thickBot="1" x14ac:dyDescent="0.3">
      <c r="A143" s="1"/>
    </row>
    <row r="144" spans="1:10" ht="15" customHeight="1" thickBot="1" x14ac:dyDescent="0.3">
      <c r="A144" s="183" t="s">
        <v>33</v>
      </c>
      <c r="B144" s="184"/>
      <c r="C144" s="184"/>
      <c r="D144" s="184"/>
      <c r="E144" s="184"/>
      <c r="F144" s="186">
        <f>F73+F102+F114+F122+F142</f>
        <v>81902.520000000019</v>
      </c>
      <c r="G144" s="186">
        <f>G73+G102+G114+G122+G142</f>
        <v>544898.28</v>
      </c>
      <c r="H144" s="184"/>
      <c r="I144" s="185">
        <f>I73+I102+I114+I122+I142</f>
        <v>84291.76</v>
      </c>
      <c r="J144" s="185">
        <f>J73+J102+J114+J122+J142</f>
        <v>542509.04</v>
      </c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>
      <c r="A208" s="1"/>
    </row>
    <row r="209" spans="1:1" ht="15" customHeight="1" x14ac:dyDescent="0.25">
      <c r="A209" s="1"/>
    </row>
    <row r="210" spans="1:1" ht="15" customHeight="1" x14ac:dyDescent="0.25">
      <c r="A210" s="1"/>
    </row>
    <row r="211" spans="1:1" ht="15" customHeight="1" x14ac:dyDescent="0.25">
      <c r="A211" s="1"/>
    </row>
    <row r="212" spans="1:1" ht="15" customHeight="1" x14ac:dyDescent="0.25">
      <c r="A212" s="1"/>
    </row>
    <row r="213" spans="1:1" ht="15" customHeight="1" x14ac:dyDescent="0.25">
      <c r="A213" s="1"/>
    </row>
    <row r="214" spans="1:1" ht="15" customHeight="1" x14ac:dyDescent="0.25">
      <c r="A214" s="1"/>
    </row>
    <row r="215" spans="1:1" ht="15" customHeight="1" x14ac:dyDescent="0.25">
      <c r="A215" s="1"/>
    </row>
    <row r="216" spans="1:1" ht="15" customHeight="1" x14ac:dyDescent="0.25">
      <c r="A216" s="1"/>
    </row>
    <row r="217" spans="1:1" ht="15" customHeight="1" x14ac:dyDescent="0.25">
      <c r="A217" s="1"/>
    </row>
    <row r="218" spans="1:1" ht="15" customHeight="1" x14ac:dyDescent="0.25">
      <c r="A218" s="1"/>
    </row>
    <row r="219" spans="1:1" ht="15" customHeight="1" x14ac:dyDescent="0.25">
      <c r="A219" s="1"/>
    </row>
    <row r="220" spans="1:1" ht="15" customHeight="1" x14ac:dyDescent="0.25">
      <c r="A220" s="1"/>
    </row>
    <row r="221" spans="1:1" ht="15" customHeight="1" x14ac:dyDescent="0.25">
      <c r="A221" s="1"/>
    </row>
    <row r="222" spans="1:1" ht="15" customHeight="1" x14ac:dyDescent="0.25">
      <c r="A222" s="1"/>
    </row>
    <row r="223" spans="1:1" ht="15" customHeight="1" x14ac:dyDescent="0.25">
      <c r="A223" s="1"/>
    </row>
    <row r="224" spans="1:1" ht="15" customHeight="1" x14ac:dyDescent="0.25">
      <c r="A224" s="1"/>
    </row>
    <row r="225" spans="1:1" ht="15" customHeight="1" x14ac:dyDescent="0.25">
      <c r="A225" s="1"/>
    </row>
    <row r="226" spans="1:1" ht="15" customHeight="1" x14ac:dyDescent="0.25">
      <c r="A226" s="1"/>
    </row>
    <row r="227" spans="1:1" ht="15" customHeight="1" x14ac:dyDescent="0.25">
      <c r="A227" s="1"/>
    </row>
    <row r="228" spans="1:1" ht="15" customHeight="1" x14ac:dyDescent="0.25">
      <c r="A228" s="1"/>
    </row>
    <row r="229" spans="1:1" ht="15" customHeight="1" x14ac:dyDescent="0.25">
      <c r="A229" s="1"/>
    </row>
    <row r="230" spans="1:1" ht="15" customHeight="1" x14ac:dyDescent="0.25">
      <c r="A230" s="1"/>
    </row>
    <row r="231" spans="1:1" ht="15" customHeight="1" x14ac:dyDescent="0.25">
      <c r="A231" s="1"/>
    </row>
    <row r="232" spans="1:1" ht="15" customHeight="1" x14ac:dyDescent="0.25">
      <c r="A232" s="1"/>
    </row>
    <row r="233" spans="1:1" ht="15" customHeight="1" x14ac:dyDescent="0.25">
      <c r="A233" s="1"/>
    </row>
    <row r="234" spans="1:1" ht="15" customHeight="1" x14ac:dyDescent="0.25">
      <c r="A234" s="1"/>
    </row>
    <row r="235" spans="1:1" ht="15" customHeight="1" x14ac:dyDescent="0.25">
      <c r="A235" s="1"/>
    </row>
    <row r="236" spans="1:1" ht="15" customHeight="1" x14ac:dyDescent="0.25">
      <c r="A236" s="1"/>
    </row>
    <row r="237" spans="1:1" ht="15" customHeight="1" x14ac:dyDescent="0.25">
      <c r="A237" s="1"/>
    </row>
    <row r="238" spans="1:1" ht="15" customHeight="1" x14ac:dyDescent="0.25">
      <c r="A238" s="1"/>
    </row>
    <row r="239" spans="1:1" ht="15" customHeight="1" x14ac:dyDescent="0.25">
      <c r="A239" s="1"/>
    </row>
    <row r="240" spans="1:1" ht="15" customHeight="1" x14ac:dyDescent="0.25">
      <c r="A240" s="1"/>
    </row>
    <row r="241" spans="1:1" ht="15" customHeight="1" x14ac:dyDescent="0.25">
      <c r="A241" s="1"/>
    </row>
    <row r="242" spans="1:1" ht="15" customHeight="1" x14ac:dyDescent="0.25">
      <c r="A242" s="1"/>
    </row>
    <row r="243" spans="1:1" ht="15" customHeight="1" x14ac:dyDescent="0.25">
      <c r="A243" s="1"/>
    </row>
    <row r="244" spans="1:1" ht="15" customHeight="1" x14ac:dyDescent="0.25">
      <c r="A244" s="1"/>
    </row>
    <row r="245" spans="1:1" ht="15" customHeight="1" x14ac:dyDescent="0.25">
      <c r="A245" s="1"/>
    </row>
    <row r="246" spans="1:1" ht="15" customHeight="1" x14ac:dyDescent="0.25">
      <c r="A246" s="1"/>
    </row>
    <row r="247" spans="1:1" ht="15" customHeight="1" x14ac:dyDescent="0.25">
      <c r="A247" s="1"/>
    </row>
    <row r="248" spans="1:1" ht="15" customHeight="1" x14ac:dyDescent="0.25">
      <c r="A248" s="1"/>
    </row>
    <row r="249" spans="1:1" ht="15" customHeight="1" x14ac:dyDescent="0.25">
      <c r="A249" s="1"/>
    </row>
    <row r="250" spans="1:1" ht="15" customHeight="1" x14ac:dyDescent="0.25">
      <c r="A250" s="1"/>
    </row>
    <row r="251" spans="1:1" ht="15" customHeight="1" x14ac:dyDescent="0.25">
      <c r="A251" s="1"/>
    </row>
    <row r="252" spans="1:1" ht="15" customHeight="1" x14ac:dyDescent="0.25">
      <c r="A252" s="1"/>
    </row>
    <row r="253" spans="1:1" ht="15" customHeight="1" x14ac:dyDescent="0.25">
      <c r="A253" s="1"/>
    </row>
    <row r="254" spans="1:1" ht="15" customHeight="1" x14ac:dyDescent="0.25">
      <c r="A254" s="1"/>
    </row>
    <row r="255" spans="1:1" ht="15" customHeight="1" x14ac:dyDescent="0.25">
      <c r="A255" s="1"/>
    </row>
    <row r="256" spans="1:1" ht="15" customHeight="1" x14ac:dyDescent="0.25">
      <c r="A256" s="1"/>
    </row>
    <row r="257" spans="1:1" ht="15" customHeight="1" x14ac:dyDescent="0.25">
      <c r="A257" s="1"/>
    </row>
    <row r="258" spans="1:1" ht="15" customHeight="1" x14ac:dyDescent="0.25">
      <c r="A258" s="1"/>
    </row>
    <row r="259" spans="1:1" ht="15" customHeight="1" x14ac:dyDescent="0.25">
      <c r="A259" s="1"/>
    </row>
    <row r="260" spans="1:1" ht="15" customHeight="1" x14ac:dyDescent="0.25">
      <c r="A260" s="1"/>
    </row>
    <row r="261" spans="1:1" ht="15" customHeight="1" x14ac:dyDescent="0.25">
      <c r="A261" s="1"/>
    </row>
    <row r="262" spans="1:1" ht="15" customHeight="1" x14ac:dyDescent="0.25">
      <c r="A262" s="1"/>
    </row>
    <row r="263" spans="1:1" ht="15" customHeight="1" x14ac:dyDescent="0.25">
      <c r="A263" s="1"/>
    </row>
    <row r="264" spans="1:1" ht="15" customHeight="1" x14ac:dyDescent="0.25">
      <c r="A264" s="1"/>
    </row>
    <row r="265" spans="1:1" ht="15" customHeight="1" x14ac:dyDescent="0.25">
      <c r="A265" s="1"/>
    </row>
    <row r="266" spans="1:1" ht="15" customHeight="1" x14ac:dyDescent="0.25">
      <c r="A266" s="1"/>
    </row>
    <row r="267" spans="1:1" ht="15" customHeight="1" x14ac:dyDescent="0.25">
      <c r="A267" s="1"/>
    </row>
    <row r="268" spans="1:1" ht="15" customHeight="1" x14ac:dyDescent="0.25">
      <c r="A268" s="1"/>
    </row>
    <row r="269" spans="1:1" ht="15" customHeight="1" x14ac:dyDescent="0.25">
      <c r="A269" s="1"/>
    </row>
    <row r="270" spans="1:1" ht="15" customHeight="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</sheetData>
  <mergeCells count="30">
    <mergeCell ref="E1:G1"/>
    <mergeCell ref="H1:J1"/>
    <mergeCell ref="B1:D1"/>
    <mergeCell ref="A1:A2"/>
    <mergeCell ref="A36:A45"/>
    <mergeCell ref="A46:A66"/>
    <mergeCell ref="A67:A69"/>
    <mergeCell ref="A70:A72"/>
    <mergeCell ref="A4:A35"/>
    <mergeCell ref="A98:A101"/>
    <mergeCell ref="A104:A109"/>
    <mergeCell ref="A110:A111"/>
    <mergeCell ref="A112:A113"/>
    <mergeCell ref="A75:A90"/>
    <mergeCell ref="A91:A93"/>
    <mergeCell ref="A94:A95"/>
    <mergeCell ref="A96:A97"/>
    <mergeCell ref="A128:A129"/>
    <mergeCell ref="A130:A135"/>
    <mergeCell ref="A136:A141"/>
    <mergeCell ref="A3:J3"/>
    <mergeCell ref="A74:J74"/>
    <mergeCell ref="H94:J95"/>
    <mergeCell ref="H96:J97"/>
    <mergeCell ref="A103:J103"/>
    <mergeCell ref="A115:J115"/>
    <mergeCell ref="A116:A121"/>
    <mergeCell ref="A124:A127"/>
    <mergeCell ref="A123:J123"/>
    <mergeCell ref="H124:J1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34"/>
  <sheetViews>
    <sheetView workbookViewId="0">
      <pane ySplit="2" topLeftCell="A45" activePane="bottomLeft" state="frozen"/>
      <selection pane="bottomLeft" activeCell="A70" sqref="A70:J70"/>
    </sheetView>
  </sheetViews>
  <sheetFormatPr defaultRowHeight="15" x14ac:dyDescent="0.25"/>
  <cols>
    <col min="1" max="1" width="20.7109375" style="25" customWidth="1"/>
    <col min="2" max="2" width="10.7109375" style="25" customWidth="1"/>
    <col min="3" max="10" width="15.7109375" style="25" customWidth="1"/>
    <col min="11" max="11" width="9.140625" style="25" customWidth="1"/>
    <col min="12" max="16384" width="9.140625" style="25"/>
  </cols>
  <sheetData>
    <row r="1" spans="1:71" ht="15.75" customHeight="1" thickBot="1" x14ac:dyDescent="0.3">
      <c r="A1" s="165" t="s">
        <v>0</v>
      </c>
      <c r="B1" s="162" t="s">
        <v>6</v>
      </c>
      <c r="C1" s="163"/>
      <c r="D1" s="164"/>
      <c r="E1" s="145">
        <v>43089</v>
      </c>
      <c r="F1" s="146"/>
      <c r="G1" s="147"/>
      <c r="H1" s="145">
        <v>43453</v>
      </c>
      <c r="I1" s="146"/>
      <c r="J1" s="147"/>
    </row>
    <row r="2" spans="1:71" ht="45.75" thickBot="1" x14ac:dyDescent="0.3">
      <c r="A2" s="165"/>
      <c r="B2" s="58" t="s">
        <v>1</v>
      </c>
      <c r="C2" s="59" t="s">
        <v>3</v>
      </c>
      <c r="D2" s="59" t="s">
        <v>35</v>
      </c>
      <c r="E2" s="58" t="s">
        <v>4</v>
      </c>
      <c r="F2" s="58" t="s">
        <v>5</v>
      </c>
      <c r="G2" s="61" t="s">
        <v>62</v>
      </c>
      <c r="H2" s="60" t="s">
        <v>4</v>
      </c>
      <c r="I2" s="60" t="s">
        <v>5</v>
      </c>
      <c r="J2" s="61" t="s">
        <v>62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thickBot="1" x14ac:dyDescent="0.3">
      <c r="A3" s="151" t="s">
        <v>34</v>
      </c>
      <c r="B3" s="152"/>
      <c r="C3" s="152"/>
      <c r="D3" s="152"/>
      <c r="E3" s="152"/>
      <c r="F3" s="152"/>
      <c r="G3" s="152"/>
      <c r="H3" s="152"/>
      <c r="I3" s="152"/>
      <c r="J3" s="15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5" customHeight="1" x14ac:dyDescent="0.25">
      <c r="A4" s="161" t="s">
        <v>36</v>
      </c>
      <c r="B4" s="10">
        <v>10</v>
      </c>
      <c r="C4" s="10">
        <v>6</v>
      </c>
      <c r="D4" s="10"/>
      <c r="E4" s="16">
        <v>58</v>
      </c>
      <c r="F4" s="10">
        <f t="shared" ref="F4:F40" si="0">C4*E4*0.98</f>
        <v>341.04</v>
      </c>
      <c r="G4" s="11"/>
      <c r="H4" s="16">
        <v>75</v>
      </c>
      <c r="I4" s="37">
        <f>C4*H4*0.98</f>
        <v>441</v>
      </c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15" customHeight="1" x14ac:dyDescent="0.25">
      <c r="A5" s="159"/>
      <c r="B5" s="24">
        <v>14</v>
      </c>
      <c r="C5" s="24">
        <v>6</v>
      </c>
      <c r="D5" s="24"/>
      <c r="E5" s="17">
        <v>92</v>
      </c>
      <c r="F5" s="24">
        <f t="shared" si="0"/>
        <v>540.96</v>
      </c>
      <c r="G5" s="12"/>
      <c r="H5" s="17">
        <v>152</v>
      </c>
      <c r="I5" s="39">
        <f>C5*H5*0.98</f>
        <v>893.76</v>
      </c>
      <c r="J5" s="1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ht="15" customHeight="1" x14ac:dyDescent="0.25">
      <c r="A6" s="159"/>
      <c r="B6" s="24">
        <v>32</v>
      </c>
      <c r="C6" s="24">
        <v>6</v>
      </c>
      <c r="D6" s="24"/>
      <c r="E6" s="17">
        <v>71</v>
      </c>
      <c r="F6" s="24">
        <f t="shared" si="0"/>
        <v>417.48</v>
      </c>
      <c r="G6" s="12"/>
      <c r="H6" s="17">
        <v>113</v>
      </c>
      <c r="I6" s="39">
        <f>C6*H6*0.98</f>
        <v>664.43999999999994</v>
      </c>
      <c r="J6" s="12"/>
    </row>
    <row r="7" spans="1:71" ht="15" customHeight="1" thickBot="1" x14ac:dyDescent="0.3">
      <c r="A7" s="160"/>
      <c r="B7" s="13">
        <v>36</v>
      </c>
      <c r="C7" s="13">
        <v>6</v>
      </c>
      <c r="D7" s="13"/>
      <c r="E7" s="18">
        <v>95</v>
      </c>
      <c r="F7" s="13">
        <f t="shared" si="0"/>
        <v>558.6</v>
      </c>
      <c r="G7" s="14"/>
      <c r="H7" s="52">
        <v>130</v>
      </c>
      <c r="I7" s="30">
        <f>C7*H7*0.98</f>
        <v>764.4</v>
      </c>
      <c r="J7" s="57"/>
    </row>
    <row r="8" spans="1:71" ht="15" customHeight="1" x14ac:dyDescent="0.25">
      <c r="A8" s="161" t="s">
        <v>56</v>
      </c>
      <c r="B8" s="10" t="s">
        <v>57</v>
      </c>
      <c r="C8" s="10">
        <v>10</v>
      </c>
      <c r="D8" s="10"/>
      <c r="E8" s="16">
        <v>60</v>
      </c>
      <c r="F8" s="10">
        <f t="shared" si="0"/>
        <v>588</v>
      </c>
      <c r="G8" s="11"/>
      <c r="H8" s="16">
        <v>61</v>
      </c>
      <c r="I8" s="37">
        <f t="shared" ref="I8:I9" si="1">C8*H8*0.98</f>
        <v>597.79999999999995</v>
      </c>
      <c r="J8" s="11"/>
    </row>
    <row r="9" spans="1:71" ht="15" customHeight="1" thickBot="1" x14ac:dyDescent="0.3">
      <c r="A9" s="160"/>
      <c r="B9" s="13" t="s">
        <v>58</v>
      </c>
      <c r="C9" s="13">
        <v>10</v>
      </c>
      <c r="D9" s="13"/>
      <c r="E9" s="18">
        <v>63</v>
      </c>
      <c r="F9" s="13">
        <f t="shared" si="0"/>
        <v>617.4</v>
      </c>
      <c r="G9" s="14"/>
      <c r="H9" s="18">
        <v>64</v>
      </c>
      <c r="I9" s="40">
        <f t="shared" si="1"/>
        <v>627.20000000000005</v>
      </c>
      <c r="J9" s="14"/>
    </row>
    <row r="10" spans="1:71" ht="15" customHeight="1" x14ac:dyDescent="0.25">
      <c r="A10" s="161" t="s">
        <v>38</v>
      </c>
      <c r="B10" s="10">
        <v>3</v>
      </c>
      <c r="C10" s="10">
        <v>6</v>
      </c>
      <c r="D10" s="10"/>
      <c r="E10" s="16">
        <v>108</v>
      </c>
      <c r="F10" s="10">
        <f t="shared" si="0"/>
        <v>635.04</v>
      </c>
      <c r="G10" s="11"/>
      <c r="H10" s="16">
        <v>238</v>
      </c>
      <c r="I10" s="37">
        <f t="shared" ref="I10:I40" si="2">C10*H10*0.98</f>
        <v>1399.44</v>
      </c>
      <c r="J10" s="11"/>
    </row>
    <row r="11" spans="1:71" ht="15" customHeight="1" x14ac:dyDescent="0.25">
      <c r="A11" s="159"/>
      <c r="B11" s="24">
        <v>4</v>
      </c>
      <c r="C11" s="24">
        <v>6</v>
      </c>
      <c r="D11" s="24"/>
      <c r="E11" s="17">
        <v>43</v>
      </c>
      <c r="F11" s="24">
        <f t="shared" si="0"/>
        <v>252.84</v>
      </c>
      <c r="G11" s="12"/>
      <c r="H11" s="17">
        <v>60</v>
      </c>
      <c r="I11" s="39">
        <f t="shared" si="2"/>
        <v>352.8</v>
      </c>
      <c r="J11" s="12"/>
    </row>
    <row r="12" spans="1:71" ht="15" customHeight="1" x14ac:dyDescent="0.25">
      <c r="A12" s="159"/>
      <c r="B12" s="24">
        <v>6</v>
      </c>
      <c r="C12" s="24">
        <v>6</v>
      </c>
      <c r="D12" s="24"/>
      <c r="E12" s="17">
        <v>90</v>
      </c>
      <c r="F12" s="24">
        <f t="shared" si="0"/>
        <v>529.20000000000005</v>
      </c>
      <c r="G12" s="12"/>
      <c r="H12" s="17">
        <v>177</v>
      </c>
      <c r="I12" s="39">
        <f t="shared" si="2"/>
        <v>1040.76</v>
      </c>
      <c r="J12" s="12"/>
    </row>
    <row r="13" spans="1:71" ht="15" customHeight="1" x14ac:dyDescent="0.25">
      <c r="A13" s="159"/>
      <c r="B13" s="24">
        <v>8</v>
      </c>
      <c r="C13" s="24">
        <v>6</v>
      </c>
      <c r="D13" s="24"/>
      <c r="E13" s="17">
        <v>72</v>
      </c>
      <c r="F13" s="24">
        <f t="shared" si="0"/>
        <v>423.36</v>
      </c>
      <c r="G13" s="12"/>
      <c r="H13" s="17">
        <v>85</v>
      </c>
      <c r="I13" s="39">
        <f t="shared" si="2"/>
        <v>499.8</v>
      </c>
      <c r="J13" s="12"/>
    </row>
    <row r="14" spans="1:71" ht="15" customHeight="1" x14ac:dyDescent="0.25">
      <c r="A14" s="159"/>
      <c r="B14" s="24">
        <v>9</v>
      </c>
      <c r="C14" s="24">
        <v>6</v>
      </c>
      <c r="D14" s="24"/>
      <c r="E14" s="17">
        <v>92</v>
      </c>
      <c r="F14" s="24">
        <f t="shared" si="0"/>
        <v>540.96</v>
      </c>
      <c r="G14" s="12"/>
      <c r="H14" s="17">
        <v>80</v>
      </c>
      <c r="I14" s="39">
        <f t="shared" si="2"/>
        <v>470.4</v>
      </c>
      <c r="J14" s="12"/>
    </row>
    <row r="15" spans="1:71" ht="15" customHeight="1" x14ac:dyDescent="0.25">
      <c r="A15" s="159"/>
      <c r="B15" s="24">
        <v>11</v>
      </c>
      <c r="C15" s="24">
        <v>6</v>
      </c>
      <c r="D15" s="24"/>
      <c r="E15" s="17">
        <v>66</v>
      </c>
      <c r="F15" s="24">
        <f t="shared" si="0"/>
        <v>388.08</v>
      </c>
      <c r="G15" s="12"/>
      <c r="H15" s="17">
        <v>56</v>
      </c>
      <c r="I15" s="39">
        <f t="shared" si="2"/>
        <v>329.28</v>
      </c>
      <c r="J15" s="12"/>
    </row>
    <row r="16" spans="1:71" ht="15" customHeight="1" x14ac:dyDescent="0.25">
      <c r="A16" s="159"/>
      <c r="B16" s="24">
        <v>12</v>
      </c>
      <c r="C16" s="24">
        <v>6</v>
      </c>
      <c r="D16" s="24"/>
      <c r="E16" s="17">
        <v>68</v>
      </c>
      <c r="F16" s="24">
        <f t="shared" si="0"/>
        <v>399.84</v>
      </c>
      <c r="G16" s="12"/>
      <c r="H16" s="17">
        <v>84</v>
      </c>
      <c r="I16" s="39">
        <f t="shared" si="2"/>
        <v>493.92</v>
      </c>
      <c r="J16" s="12"/>
    </row>
    <row r="17" spans="1:10" ht="15" customHeight="1" x14ac:dyDescent="0.25">
      <c r="A17" s="159"/>
      <c r="B17" s="24">
        <v>13</v>
      </c>
      <c r="C17" s="24">
        <v>6</v>
      </c>
      <c r="D17" s="24"/>
      <c r="E17" s="17">
        <v>53</v>
      </c>
      <c r="F17" s="24">
        <f t="shared" si="0"/>
        <v>311.64</v>
      </c>
      <c r="G17" s="12"/>
      <c r="H17" s="17">
        <v>103</v>
      </c>
      <c r="I17" s="39">
        <f t="shared" si="2"/>
        <v>605.64</v>
      </c>
      <c r="J17" s="12"/>
    </row>
    <row r="18" spans="1:10" ht="15" customHeight="1" x14ac:dyDescent="0.25">
      <c r="A18" s="159"/>
      <c r="B18" s="24">
        <v>18</v>
      </c>
      <c r="C18" s="24">
        <v>6</v>
      </c>
      <c r="D18" s="24"/>
      <c r="E18" s="17">
        <v>127</v>
      </c>
      <c r="F18" s="24">
        <f t="shared" si="0"/>
        <v>746.76</v>
      </c>
      <c r="G18" s="12"/>
      <c r="H18" s="17">
        <v>205</v>
      </c>
      <c r="I18" s="39">
        <f t="shared" si="2"/>
        <v>1205.4000000000001</v>
      </c>
      <c r="J18" s="12"/>
    </row>
    <row r="19" spans="1:10" ht="15" customHeight="1" x14ac:dyDescent="0.25">
      <c r="A19" s="159"/>
      <c r="B19" s="24">
        <v>19</v>
      </c>
      <c r="C19" s="24">
        <v>6</v>
      </c>
      <c r="D19" s="24"/>
      <c r="E19" s="17">
        <v>133</v>
      </c>
      <c r="F19" s="24">
        <f t="shared" si="0"/>
        <v>782.04</v>
      </c>
      <c r="G19" s="12"/>
      <c r="H19" s="17">
        <v>179</v>
      </c>
      <c r="I19" s="39">
        <f t="shared" si="2"/>
        <v>1052.52</v>
      </c>
      <c r="J19" s="12"/>
    </row>
    <row r="20" spans="1:10" ht="15" customHeight="1" x14ac:dyDescent="0.25">
      <c r="A20" s="159"/>
      <c r="B20" s="24">
        <v>23</v>
      </c>
      <c r="C20" s="24">
        <v>6</v>
      </c>
      <c r="D20" s="24"/>
      <c r="E20" s="17">
        <v>132</v>
      </c>
      <c r="F20" s="24">
        <f t="shared" si="0"/>
        <v>776.16</v>
      </c>
      <c r="G20" s="12"/>
      <c r="H20" s="17">
        <v>79</v>
      </c>
      <c r="I20" s="39">
        <f t="shared" si="2"/>
        <v>464.52</v>
      </c>
      <c r="J20" s="12"/>
    </row>
    <row r="21" spans="1:10" ht="15" customHeight="1" x14ac:dyDescent="0.25">
      <c r="A21" s="159"/>
      <c r="B21" s="24">
        <v>24</v>
      </c>
      <c r="C21" s="24">
        <v>6</v>
      </c>
      <c r="D21" s="24"/>
      <c r="E21" s="17">
        <v>109</v>
      </c>
      <c r="F21" s="24">
        <f t="shared" si="0"/>
        <v>640.91999999999996</v>
      </c>
      <c r="G21" s="12"/>
      <c r="H21" s="17">
        <v>185</v>
      </c>
      <c r="I21" s="39">
        <f t="shared" si="2"/>
        <v>1087.8</v>
      </c>
      <c r="J21" s="12"/>
    </row>
    <row r="22" spans="1:10" ht="15" customHeight="1" x14ac:dyDescent="0.25">
      <c r="A22" s="159"/>
      <c r="B22" s="24">
        <v>25</v>
      </c>
      <c r="C22" s="24">
        <v>6</v>
      </c>
      <c r="D22" s="24"/>
      <c r="E22" s="17">
        <v>136</v>
      </c>
      <c r="F22" s="24">
        <f t="shared" si="0"/>
        <v>799.68</v>
      </c>
      <c r="G22" s="12"/>
      <c r="H22" s="17">
        <v>237</v>
      </c>
      <c r="I22" s="39">
        <f t="shared" si="2"/>
        <v>1393.56</v>
      </c>
      <c r="J22" s="12"/>
    </row>
    <row r="23" spans="1:10" ht="15" customHeight="1" x14ac:dyDescent="0.25">
      <c r="A23" s="159"/>
      <c r="B23" s="24">
        <v>26</v>
      </c>
      <c r="C23" s="24">
        <v>6</v>
      </c>
      <c r="D23" s="24"/>
      <c r="E23" s="17">
        <v>173</v>
      </c>
      <c r="F23" s="24">
        <f t="shared" si="0"/>
        <v>1017.24</v>
      </c>
      <c r="G23" s="12"/>
      <c r="H23" s="17">
        <v>194</v>
      </c>
      <c r="I23" s="39">
        <f t="shared" si="2"/>
        <v>1140.72</v>
      </c>
      <c r="J23" s="12"/>
    </row>
    <row r="24" spans="1:10" ht="15" customHeight="1" x14ac:dyDescent="0.25">
      <c r="A24" s="159"/>
      <c r="B24" s="24">
        <v>27</v>
      </c>
      <c r="C24" s="24">
        <v>6</v>
      </c>
      <c r="D24" s="24"/>
      <c r="E24" s="17">
        <v>49</v>
      </c>
      <c r="F24" s="24">
        <f t="shared" si="0"/>
        <v>288.12</v>
      </c>
      <c r="G24" s="12"/>
      <c r="H24" s="17">
        <v>1</v>
      </c>
      <c r="I24" s="39">
        <f t="shared" si="2"/>
        <v>5.88</v>
      </c>
      <c r="J24" s="12"/>
    </row>
    <row r="25" spans="1:10" ht="15" customHeight="1" x14ac:dyDescent="0.25">
      <c r="A25" s="159"/>
      <c r="B25" s="24">
        <v>101</v>
      </c>
      <c r="C25" s="24">
        <v>10</v>
      </c>
      <c r="D25" s="24"/>
      <c r="E25" s="17">
        <v>20</v>
      </c>
      <c r="F25" s="24">
        <f t="shared" si="0"/>
        <v>196</v>
      </c>
      <c r="G25" s="12"/>
      <c r="H25" s="17">
        <v>24</v>
      </c>
      <c r="I25" s="39">
        <f t="shared" si="2"/>
        <v>235.2</v>
      </c>
      <c r="J25" s="12"/>
    </row>
    <row r="26" spans="1:10" ht="15" customHeight="1" x14ac:dyDescent="0.25">
      <c r="A26" s="159"/>
      <c r="B26" s="24">
        <v>201</v>
      </c>
      <c r="C26" s="24">
        <v>10</v>
      </c>
      <c r="D26" s="24"/>
      <c r="E26" s="17">
        <v>67</v>
      </c>
      <c r="F26" s="24">
        <f t="shared" si="0"/>
        <v>656.6</v>
      </c>
      <c r="G26" s="12"/>
      <c r="H26" s="17">
        <v>47</v>
      </c>
      <c r="I26" s="39">
        <f t="shared" si="2"/>
        <v>460.59999999999997</v>
      </c>
      <c r="J26" s="12"/>
    </row>
    <row r="27" spans="1:10" ht="15" customHeight="1" x14ac:dyDescent="0.25">
      <c r="A27" s="159"/>
      <c r="B27" s="24" t="s">
        <v>39</v>
      </c>
      <c r="C27" s="24">
        <v>10</v>
      </c>
      <c r="D27" s="24"/>
      <c r="E27" s="17">
        <v>93</v>
      </c>
      <c r="F27" s="24">
        <f t="shared" si="0"/>
        <v>911.4</v>
      </c>
      <c r="G27" s="12"/>
      <c r="H27" s="17">
        <v>184</v>
      </c>
      <c r="I27" s="39">
        <f t="shared" si="2"/>
        <v>1803.2</v>
      </c>
      <c r="J27" s="12"/>
    </row>
    <row r="28" spans="1:10" ht="15" customHeight="1" x14ac:dyDescent="0.25">
      <c r="A28" s="159"/>
      <c r="B28" s="24" t="s">
        <v>40</v>
      </c>
      <c r="C28" s="24">
        <v>10</v>
      </c>
      <c r="D28" s="24"/>
      <c r="E28" s="17">
        <v>60</v>
      </c>
      <c r="F28" s="24">
        <f t="shared" si="0"/>
        <v>588</v>
      </c>
      <c r="G28" s="12"/>
      <c r="H28" s="17">
        <v>124</v>
      </c>
      <c r="I28" s="39">
        <f t="shared" si="2"/>
        <v>1215.2</v>
      </c>
      <c r="J28" s="12"/>
    </row>
    <row r="29" spans="1:10" ht="15" customHeight="1" x14ac:dyDescent="0.25">
      <c r="A29" s="159"/>
      <c r="B29" s="24">
        <v>508</v>
      </c>
      <c r="C29" s="24">
        <v>10</v>
      </c>
      <c r="D29" s="24"/>
      <c r="E29" s="17">
        <v>39</v>
      </c>
      <c r="F29" s="24">
        <f t="shared" si="0"/>
        <v>382.2</v>
      </c>
      <c r="G29" s="12"/>
      <c r="H29" s="17">
        <v>43</v>
      </c>
      <c r="I29" s="39">
        <f t="shared" si="2"/>
        <v>421.4</v>
      </c>
      <c r="J29" s="12"/>
    </row>
    <row r="30" spans="1:10" ht="15" customHeight="1" x14ac:dyDescent="0.25">
      <c r="A30" s="159"/>
      <c r="B30" s="24" t="s">
        <v>41</v>
      </c>
      <c r="C30" s="24">
        <v>10</v>
      </c>
      <c r="D30" s="24"/>
      <c r="E30" s="17">
        <v>93</v>
      </c>
      <c r="F30" s="24">
        <f t="shared" si="0"/>
        <v>911.4</v>
      </c>
      <c r="G30" s="12"/>
      <c r="H30" s="17">
        <v>89</v>
      </c>
      <c r="I30" s="39">
        <f t="shared" si="2"/>
        <v>872.19999999999993</v>
      </c>
      <c r="J30" s="12"/>
    </row>
    <row r="31" spans="1:10" ht="15" customHeight="1" x14ac:dyDescent="0.25">
      <c r="A31" s="159"/>
      <c r="B31" s="24" t="s">
        <v>42</v>
      </c>
      <c r="C31" s="24">
        <v>10</v>
      </c>
      <c r="D31" s="24"/>
      <c r="E31" s="17">
        <v>124</v>
      </c>
      <c r="F31" s="24">
        <f t="shared" si="0"/>
        <v>1215.2</v>
      </c>
      <c r="G31" s="12"/>
      <c r="H31" s="17">
        <v>11</v>
      </c>
      <c r="I31" s="39">
        <f t="shared" si="2"/>
        <v>107.8</v>
      </c>
      <c r="J31" s="12"/>
    </row>
    <row r="32" spans="1:10" ht="15" customHeight="1" x14ac:dyDescent="0.25">
      <c r="A32" s="159"/>
      <c r="B32" s="24" t="s">
        <v>43</v>
      </c>
      <c r="C32" s="24">
        <v>10</v>
      </c>
      <c r="D32" s="24"/>
      <c r="E32" s="17">
        <v>70</v>
      </c>
      <c r="F32" s="24">
        <f t="shared" si="0"/>
        <v>686</v>
      </c>
      <c r="G32" s="12"/>
      <c r="H32" s="17">
        <v>60</v>
      </c>
      <c r="I32" s="39">
        <f t="shared" si="2"/>
        <v>588</v>
      </c>
      <c r="J32" s="12"/>
    </row>
    <row r="33" spans="1:10" ht="15" customHeight="1" x14ac:dyDescent="0.25">
      <c r="A33" s="159"/>
      <c r="B33" s="24">
        <v>610</v>
      </c>
      <c r="C33" s="24">
        <v>10</v>
      </c>
      <c r="D33" s="24"/>
      <c r="E33" s="17">
        <v>37</v>
      </c>
      <c r="F33" s="24">
        <f t="shared" si="0"/>
        <v>362.59999999999997</v>
      </c>
      <c r="G33" s="12"/>
      <c r="H33" s="17">
        <v>40</v>
      </c>
      <c r="I33" s="39">
        <f t="shared" si="2"/>
        <v>392</v>
      </c>
      <c r="J33" s="12"/>
    </row>
    <row r="34" spans="1:10" ht="15" customHeight="1" thickBot="1" x14ac:dyDescent="0.3">
      <c r="A34" s="160"/>
      <c r="B34" s="13" t="s">
        <v>44</v>
      </c>
      <c r="C34" s="13">
        <v>10</v>
      </c>
      <c r="D34" s="13"/>
      <c r="E34" s="18">
        <v>99</v>
      </c>
      <c r="F34" s="13">
        <f t="shared" si="0"/>
        <v>970.19999999999993</v>
      </c>
      <c r="G34" s="14"/>
      <c r="H34" s="18">
        <v>111</v>
      </c>
      <c r="I34" s="40">
        <f t="shared" si="2"/>
        <v>1087.8</v>
      </c>
      <c r="J34" s="14"/>
    </row>
    <row r="35" spans="1:10" ht="15" customHeight="1" x14ac:dyDescent="0.25">
      <c r="A35" s="161" t="s">
        <v>45</v>
      </c>
      <c r="B35" s="10">
        <v>107</v>
      </c>
      <c r="C35" s="10">
        <v>10</v>
      </c>
      <c r="D35" s="11"/>
      <c r="E35" s="42">
        <v>42</v>
      </c>
      <c r="F35" s="15">
        <f t="shared" si="0"/>
        <v>411.59999999999997</v>
      </c>
      <c r="G35" s="43"/>
      <c r="H35" s="16">
        <v>94</v>
      </c>
      <c r="I35" s="37">
        <f t="shared" si="2"/>
        <v>921.19999999999993</v>
      </c>
      <c r="J35" s="11"/>
    </row>
    <row r="36" spans="1:10" ht="15" customHeight="1" x14ac:dyDescent="0.25">
      <c r="A36" s="159"/>
      <c r="B36" s="9">
        <v>108</v>
      </c>
      <c r="C36" s="24">
        <v>10</v>
      </c>
      <c r="D36" s="62"/>
      <c r="E36" s="17">
        <v>96</v>
      </c>
      <c r="F36" s="24">
        <f t="shared" si="0"/>
        <v>940.8</v>
      </c>
      <c r="G36" s="12"/>
      <c r="H36" s="26">
        <v>74</v>
      </c>
      <c r="I36" s="39">
        <f t="shared" si="2"/>
        <v>725.19999999999993</v>
      </c>
      <c r="J36" s="12"/>
    </row>
    <row r="37" spans="1:10" ht="15" customHeight="1" x14ac:dyDescent="0.25">
      <c r="A37" s="159"/>
      <c r="B37" s="9">
        <v>111</v>
      </c>
      <c r="C37" s="24">
        <v>10</v>
      </c>
      <c r="D37" s="45"/>
      <c r="E37" s="17">
        <v>137</v>
      </c>
      <c r="F37" s="24">
        <f t="shared" si="0"/>
        <v>1342.6</v>
      </c>
      <c r="G37" s="12"/>
      <c r="H37" s="26">
        <v>6</v>
      </c>
      <c r="I37" s="41">
        <f t="shared" si="2"/>
        <v>58.8</v>
      </c>
      <c r="J37" s="45"/>
    </row>
    <row r="38" spans="1:10" ht="15" customHeight="1" x14ac:dyDescent="0.25">
      <c r="A38" s="159"/>
      <c r="B38" s="24">
        <v>112</v>
      </c>
      <c r="C38" s="24">
        <v>10</v>
      </c>
      <c r="D38" s="12"/>
      <c r="E38" s="17">
        <v>167</v>
      </c>
      <c r="F38" s="24">
        <f t="shared" si="0"/>
        <v>1636.6</v>
      </c>
      <c r="G38" s="12"/>
      <c r="H38" s="17">
        <v>255</v>
      </c>
      <c r="I38" s="39">
        <f t="shared" si="2"/>
        <v>2499</v>
      </c>
      <c r="J38" s="12"/>
    </row>
    <row r="39" spans="1:10" ht="15" customHeight="1" x14ac:dyDescent="0.25">
      <c r="A39" s="159"/>
      <c r="B39" s="24">
        <v>115</v>
      </c>
      <c r="C39" s="24">
        <v>10</v>
      </c>
      <c r="D39" s="12"/>
      <c r="E39" s="17">
        <v>38</v>
      </c>
      <c r="F39" s="24">
        <f t="shared" si="0"/>
        <v>372.4</v>
      </c>
      <c r="G39" s="12"/>
      <c r="H39" s="17">
        <v>99</v>
      </c>
      <c r="I39" s="39">
        <f t="shared" si="2"/>
        <v>970.19999999999993</v>
      </c>
      <c r="J39" s="12"/>
    </row>
    <row r="40" spans="1:10" ht="15" customHeight="1" thickBot="1" x14ac:dyDescent="0.3">
      <c r="A40" s="160"/>
      <c r="B40" s="13">
        <v>116</v>
      </c>
      <c r="C40" s="13">
        <v>10</v>
      </c>
      <c r="D40" s="14"/>
      <c r="E40" s="18">
        <v>84</v>
      </c>
      <c r="F40" s="13">
        <f t="shared" si="0"/>
        <v>823.19999999999993</v>
      </c>
      <c r="G40" s="14"/>
      <c r="H40" s="18">
        <v>79</v>
      </c>
      <c r="I40" s="40">
        <f t="shared" si="2"/>
        <v>774.19999999999993</v>
      </c>
      <c r="J40" s="14"/>
    </row>
    <row r="41" spans="1:10" ht="15" customHeight="1" thickBot="1" x14ac:dyDescent="0.3">
      <c r="A41" s="96" t="s">
        <v>7</v>
      </c>
      <c r="B41" s="94"/>
      <c r="C41" s="94"/>
      <c r="D41" s="95">
        <v>79000</v>
      </c>
      <c r="E41" s="177"/>
      <c r="F41" s="95">
        <f>SUM(F4:F40)</f>
        <v>24002.16</v>
      </c>
      <c r="G41" s="95">
        <f>D41-F41</f>
        <v>54997.84</v>
      </c>
      <c r="H41" s="94"/>
      <c r="I41" s="98">
        <f>SUM(I4:I40)</f>
        <v>28663.040000000001</v>
      </c>
      <c r="J41" s="98">
        <f>D41-I41</f>
        <v>50336.959999999999</v>
      </c>
    </row>
    <row r="42" spans="1:10" ht="15" customHeight="1" thickBot="1" x14ac:dyDescent="0.3">
      <c r="A42" s="154" t="s">
        <v>61</v>
      </c>
      <c r="B42" s="155"/>
      <c r="C42" s="155"/>
      <c r="D42" s="155"/>
      <c r="E42" s="155"/>
      <c r="F42" s="155"/>
      <c r="G42" s="155"/>
      <c r="H42" s="149"/>
      <c r="I42" s="149"/>
      <c r="J42" s="156"/>
    </row>
    <row r="43" spans="1:10" ht="15" customHeight="1" x14ac:dyDescent="0.25">
      <c r="A43" s="158" t="s">
        <v>37</v>
      </c>
      <c r="B43" s="10">
        <v>12</v>
      </c>
      <c r="C43" s="15">
        <v>10</v>
      </c>
      <c r="D43" s="15"/>
      <c r="E43" s="42">
        <v>60</v>
      </c>
      <c r="F43" s="15">
        <f>C43*E43*0.98</f>
        <v>588</v>
      </c>
      <c r="G43" s="43"/>
      <c r="H43" s="16">
        <v>60</v>
      </c>
      <c r="I43" s="37">
        <f>C43*H43*0.98</f>
        <v>588</v>
      </c>
      <c r="J43" s="11"/>
    </row>
    <row r="44" spans="1:10" ht="15" customHeight="1" x14ac:dyDescent="0.25">
      <c r="A44" s="159"/>
      <c r="B44" s="24">
        <v>31</v>
      </c>
      <c r="C44" s="24">
        <v>10</v>
      </c>
      <c r="D44" s="24"/>
      <c r="E44" s="17">
        <v>50</v>
      </c>
      <c r="F44" s="24">
        <f>C44*E44*0.98</f>
        <v>490</v>
      </c>
      <c r="G44" s="12"/>
      <c r="H44" s="17">
        <v>79</v>
      </c>
      <c r="I44" s="39">
        <f>C44*H44*0.98</f>
        <v>774.19999999999993</v>
      </c>
      <c r="J44" s="12"/>
    </row>
    <row r="45" spans="1:10" ht="15" customHeight="1" thickBot="1" x14ac:dyDescent="0.3">
      <c r="A45" s="160"/>
      <c r="B45" s="13">
        <v>41</v>
      </c>
      <c r="C45" s="13">
        <v>10</v>
      </c>
      <c r="D45" s="13"/>
      <c r="E45" s="18">
        <v>35</v>
      </c>
      <c r="F45" s="13">
        <f>C45*E45*0.98</f>
        <v>343</v>
      </c>
      <c r="G45" s="14"/>
      <c r="H45" s="18">
        <v>22</v>
      </c>
      <c r="I45" s="40">
        <f>C45*H45*0.98</f>
        <v>215.6</v>
      </c>
      <c r="J45" s="14"/>
    </row>
    <row r="46" spans="1:10" ht="15" customHeight="1" thickBot="1" x14ac:dyDescent="0.3">
      <c r="A46" s="96" t="s">
        <v>7</v>
      </c>
      <c r="B46" s="177"/>
      <c r="C46" s="177"/>
      <c r="D46" s="95">
        <v>4000</v>
      </c>
      <c r="E46" s="177"/>
      <c r="F46" s="95">
        <f>SUM(F43:F45)</f>
        <v>1421</v>
      </c>
      <c r="G46" s="95">
        <f>D46-F46</f>
        <v>2579</v>
      </c>
      <c r="H46" s="177"/>
      <c r="I46" s="95">
        <f>SUM(I43:I45)</f>
        <v>1577.7999999999997</v>
      </c>
      <c r="J46" s="95">
        <f>D46-I46</f>
        <v>2422.2000000000003</v>
      </c>
    </row>
    <row r="47" spans="1:10" ht="15" customHeight="1" thickBot="1" x14ac:dyDescent="0.3">
      <c r="A47" s="154" t="s">
        <v>63</v>
      </c>
      <c r="B47" s="155"/>
      <c r="C47" s="155"/>
      <c r="D47" s="155"/>
      <c r="E47" s="155"/>
      <c r="F47" s="155"/>
      <c r="G47" s="155"/>
      <c r="H47" s="155"/>
      <c r="I47" s="155"/>
      <c r="J47" s="157"/>
    </row>
    <row r="48" spans="1:10" ht="15" customHeight="1" x14ac:dyDescent="0.25">
      <c r="A48" s="142" t="s">
        <v>46</v>
      </c>
      <c r="B48" s="10" t="s">
        <v>47</v>
      </c>
      <c r="C48" s="15">
        <v>10</v>
      </c>
      <c r="D48" s="15"/>
      <c r="E48" s="42">
        <v>75</v>
      </c>
      <c r="F48" s="15">
        <f t="shared" ref="F48:F53" si="3">C48*E48*0.98</f>
        <v>735</v>
      </c>
      <c r="G48" s="43"/>
      <c r="H48" s="16">
        <v>62</v>
      </c>
      <c r="I48" s="37">
        <f t="shared" ref="I48:I53" si="4">C48*H48*0.98</f>
        <v>607.6</v>
      </c>
      <c r="J48" s="11"/>
    </row>
    <row r="49" spans="1:10" ht="15" customHeight="1" x14ac:dyDescent="0.25">
      <c r="A49" s="142"/>
      <c r="B49" s="24" t="s">
        <v>48</v>
      </c>
      <c r="C49" s="24">
        <v>10</v>
      </c>
      <c r="D49" s="24"/>
      <c r="E49" s="17">
        <v>70</v>
      </c>
      <c r="F49" s="24">
        <f t="shared" si="3"/>
        <v>686</v>
      </c>
      <c r="G49" s="12"/>
      <c r="H49" s="17">
        <v>90</v>
      </c>
      <c r="I49" s="39">
        <f t="shared" si="4"/>
        <v>882</v>
      </c>
      <c r="J49" s="12"/>
    </row>
    <row r="50" spans="1:10" ht="15" customHeight="1" thickBot="1" x14ac:dyDescent="0.3">
      <c r="A50" s="142"/>
      <c r="B50" s="13" t="s">
        <v>49</v>
      </c>
      <c r="C50" s="13">
        <v>10</v>
      </c>
      <c r="D50" s="13"/>
      <c r="E50" s="18">
        <v>68</v>
      </c>
      <c r="F50" s="13">
        <f t="shared" si="3"/>
        <v>666.4</v>
      </c>
      <c r="G50" s="14"/>
      <c r="H50" s="18">
        <v>129</v>
      </c>
      <c r="I50" s="40">
        <f t="shared" si="4"/>
        <v>1264.2</v>
      </c>
      <c r="J50" s="14"/>
    </row>
    <row r="51" spans="1:10" ht="15" customHeight="1" x14ac:dyDescent="0.25">
      <c r="A51" s="144" t="s">
        <v>50</v>
      </c>
      <c r="B51" s="10" t="s">
        <v>51</v>
      </c>
      <c r="C51" s="10">
        <v>10</v>
      </c>
      <c r="D51" s="11"/>
      <c r="E51" s="42">
        <v>80</v>
      </c>
      <c r="F51" s="15">
        <f t="shared" si="3"/>
        <v>784</v>
      </c>
      <c r="G51" s="43"/>
      <c r="H51" s="16">
        <v>82</v>
      </c>
      <c r="I51" s="37">
        <f t="shared" si="4"/>
        <v>803.6</v>
      </c>
      <c r="J51" s="11"/>
    </row>
    <row r="52" spans="1:10" ht="15" customHeight="1" x14ac:dyDescent="0.25">
      <c r="A52" s="142"/>
      <c r="B52" s="24" t="s">
        <v>52</v>
      </c>
      <c r="C52" s="24">
        <v>10</v>
      </c>
      <c r="D52" s="12"/>
      <c r="E52" s="17">
        <v>76</v>
      </c>
      <c r="F52" s="24">
        <f t="shared" si="3"/>
        <v>744.8</v>
      </c>
      <c r="G52" s="12"/>
      <c r="H52" s="17">
        <v>75</v>
      </c>
      <c r="I52" s="39">
        <f t="shared" si="4"/>
        <v>735</v>
      </c>
      <c r="J52" s="12"/>
    </row>
    <row r="53" spans="1:10" ht="15" customHeight="1" thickBot="1" x14ac:dyDescent="0.3">
      <c r="A53" s="143"/>
      <c r="B53" s="13" t="s">
        <v>53</v>
      </c>
      <c r="C53" s="13">
        <v>10</v>
      </c>
      <c r="D53" s="14"/>
      <c r="E53" s="18">
        <v>69</v>
      </c>
      <c r="F53" s="13">
        <f t="shared" si="3"/>
        <v>676.19999999999993</v>
      </c>
      <c r="G53" s="14"/>
      <c r="H53" s="18">
        <v>155</v>
      </c>
      <c r="I53" s="40">
        <f t="shared" si="4"/>
        <v>1519</v>
      </c>
      <c r="J53" s="14"/>
    </row>
    <row r="54" spans="1:10" ht="15" customHeight="1" thickBot="1" x14ac:dyDescent="0.3">
      <c r="A54" s="96" t="s">
        <v>7</v>
      </c>
      <c r="B54" s="94"/>
      <c r="C54" s="94"/>
      <c r="D54" s="95">
        <v>29612</v>
      </c>
      <c r="E54" s="94"/>
      <c r="F54" s="95">
        <f>SUM(F48:F53)</f>
        <v>4292.3999999999996</v>
      </c>
      <c r="G54" s="95">
        <f>D54-F54</f>
        <v>25319.599999999999</v>
      </c>
      <c r="H54" s="94"/>
      <c r="I54" s="95">
        <f>SUM(I48:I53)</f>
        <v>5811.4</v>
      </c>
      <c r="J54" s="95">
        <f>D54-I54</f>
        <v>23800.6</v>
      </c>
    </row>
    <row r="55" spans="1:10" ht="15" customHeight="1" thickBot="1" x14ac:dyDescent="0.3">
      <c r="A55" s="154" t="s">
        <v>64</v>
      </c>
      <c r="B55" s="155"/>
      <c r="C55" s="155"/>
      <c r="D55" s="155"/>
      <c r="E55" s="155"/>
      <c r="F55" s="155"/>
      <c r="G55" s="155"/>
      <c r="H55" s="155"/>
      <c r="I55" s="155"/>
      <c r="J55" s="157"/>
    </row>
    <row r="56" spans="1:10" ht="15" customHeight="1" x14ac:dyDescent="0.25">
      <c r="A56" s="142" t="s">
        <v>54</v>
      </c>
      <c r="B56" s="10">
        <v>21117</v>
      </c>
      <c r="C56" s="15">
        <v>10</v>
      </c>
      <c r="D56" s="15"/>
      <c r="E56" s="42">
        <v>66</v>
      </c>
      <c r="F56" s="15">
        <f t="shared" ref="F56:F61" si="5">C56*E56*0.98</f>
        <v>646.79999999999995</v>
      </c>
      <c r="G56" s="43"/>
      <c r="H56" s="16">
        <v>28</v>
      </c>
      <c r="I56" s="37">
        <f t="shared" ref="I56:I61" si="6">C56*H56*0.98</f>
        <v>274.39999999999998</v>
      </c>
      <c r="J56" s="11"/>
    </row>
    <row r="57" spans="1:10" ht="15" customHeight="1" x14ac:dyDescent="0.25">
      <c r="A57" s="142"/>
      <c r="B57" s="24">
        <v>2199</v>
      </c>
      <c r="C57" s="24">
        <v>10</v>
      </c>
      <c r="D57" s="24"/>
      <c r="E57" s="17">
        <v>75</v>
      </c>
      <c r="F57" s="24">
        <f t="shared" si="5"/>
        <v>735</v>
      </c>
      <c r="G57" s="12"/>
      <c r="H57" s="17">
        <v>70</v>
      </c>
      <c r="I57" s="39">
        <f t="shared" si="6"/>
        <v>686</v>
      </c>
      <c r="J57" s="12"/>
    </row>
    <row r="58" spans="1:10" ht="15" customHeight="1" x14ac:dyDescent="0.25">
      <c r="A58" s="142"/>
      <c r="B58" s="24">
        <v>21121</v>
      </c>
      <c r="C58" s="24">
        <v>10</v>
      </c>
      <c r="D58" s="24"/>
      <c r="E58" s="17">
        <v>80</v>
      </c>
      <c r="F58" s="24">
        <f t="shared" si="5"/>
        <v>784</v>
      </c>
      <c r="G58" s="12"/>
      <c r="H58" s="17">
        <v>120</v>
      </c>
      <c r="I58" s="39">
        <f t="shared" si="6"/>
        <v>1176</v>
      </c>
      <c r="J58" s="12"/>
    </row>
    <row r="59" spans="1:10" ht="15" customHeight="1" x14ac:dyDescent="0.25">
      <c r="A59" s="142"/>
      <c r="B59" s="24">
        <v>2197</v>
      </c>
      <c r="C59" s="24">
        <v>10</v>
      </c>
      <c r="D59" s="24"/>
      <c r="E59" s="17">
        <v>73</v>
      </c>
      <c r="F59" s="24">
        <f t="shared" si="5"/>
        <v>715.4</v>
      </c>
      <c r="G59" s="12"/>
      <c r="H59" s="17">
        <v>72</v>
      </c>
      <c r="I59" s="39">
        <f t="shared" si="6"/>
        <v>705.6</v>
      </c>
      <c r="J59" s="12"/>
    </row>
    <row r="60" spans="1:10" ht="15" customHeight="1" x14ac:dyDescent="0.25">
      <c r="A60" s="142"/>
      <c r="B60" s="24">
        <v>21119</v>
      </c>
      <c r="C60" s="24">
        <v>10</v>
      </c>
      <c r="D60" s="24"/>
      <c r="E60" s="17">
        <v>62</v>
      </c>
      <c r="F60" s="24">
        <f t="shared" si="5"/>
        <v>607.6</v>
      </c>
      <c r="G60" s="12"/>
      <c r="H60" s="17">
        <v>41</v>
      </c>
      <c r="I60" s="39">
        <f t="shared" si="6"/>
        <v>401.8</v>
      </c>
      <c r="J60" s="12"/>
    </row>
    <row r="61" spans="1:10" ht="15" customHeight="1" thickBot="1" x14ac:dyDescent="0.3">
      <c r="A61" s="143"/>
      <c r="B61" s="13">
        <v>2193</v>
      </c>
      <c r="C61" s="13">
        <v>10</v>
      </c>
      <c r="D61" s="13"/>
      <c r="E61" s="18">
        <v>70</v>
      </c>
      <c r="F61" s="13">
        <f t="shared" si="5"/>
        <v>686</v>
      </c>
      <c r="G61" s="14"/>
      <c r="H61" s="18">
        <v>50</v>
      </c>
      <c r="I61" s="40">
        <f t="shared" si="6"/>
        <v>490</v>
      </c>
      <c r="J61" s="14"/>
    </row>
    <row r="62" spans="1:10" ht="15" customHeight="1" thickBot="1" x14ac:dyDescent="0.3">
      <c r="A62" s="101" t="s">
        <v>7</v>
      </c>
      <c r="B62" s="177"/>
      <c r="C62" s="177"/>
      <c r="D62" s="95">
        <v>22000</v>
      </c>
      <c r="E62" s="177"/>
      <c r="F62" s="95">
        <f>SUM(F56:F61)</f>
        <v>4174.8</v>
      </c>
      <c r="G62" s="95">
        <f>D62-F62</f>
        <v>17825.2</v>
      </c>
      <c r="H62" s="177"/>
      <c r="I62" s="95">
        <f>SUM(I56:I61)</f>
        <v>3733.8</v>
      </c>
      <c r="J62" s="95">
        <f>D62-I62</f>
        <v>18266.2</v>
      </c>
    </row>
    <row r="63" spans="1:10" ht="15" customHeight="1" thickBot="1" x14ac:dyDescent="0.3">
      <c r="A63" s="148" t="s">
        <v>65</v>
      </c>
      <c r="B63" s="149"/>
      <c r="C63" s="149"/>
      <c r="D63" s="149"/>
      <c r="E63" s="149"/>
      <c r="F63" s="149"/>
      <c r="G63" s="149"/>
      <c r="H63" s="149"/>
      <c r="I63" s="149"/>
      <c r="J63" s="150"/>
    </row>
    <row r="64" spans="1:10" ht="15" customHeight="1" x14ac:dyDescent="0.25">
      <c r="A64" s="144" t="s">
        <v>54</v>
      </c>
      <c r="B64" s="10">
        <v>1183</v>
      </c>
      <c r="C64" s="10">
        <v>10</v>
      </c>
      <c r="D64" s="10"/>
      <c r="E64" s="16">
        <v>65</v>
      </c>
      <c r="F64" s="10">
        <f>C64*E64*0.98</f>
        <v>637</v>
      </c>
      <c r="G64" s="11"/>
      <c r="H64" s="16">
        <v>25</v>
      </c>
      <c r="I64" s="37">
        <f>C64*H64*0.98</f>
        <v>245</v>
      </c>
      <c r="J64" s="11"/>
    </row>
    <row r="65" spans="1:10" ht="15" customHeight="1" x14ac:dyDescent="0.25">
      <c r="A65" s="142"/>
      <c r="B65" s="24" t="s">
        <v>55</v>
      </c>
      <c r="C65" s="24">
        <v>10</v>
      </c>
      <c r="D65" s="24"/>
      <c r="E65" s="17">
        <v>70</v>
      </c>
      <c r="F65" s="24">
        <f>C65*E65*0.98</f>
        <v>686</v>
      </c>
      <c r="G65" s="12"/>
      <c r="H65" s="17">
        <v>71</v>
      </c>
      <c r="I65" s="39">
        <f>C65*H65*0.98</f>
        <v>695.8</v>
      </c>
      <c r="J65" s="12"/>
    </row>
    <row r="66" spans="1:10" ht="15" customHeight="1" x14ac:dyDescent="0.25">
      <c r="A66" s="142"/>
      <c r="B66" s="24" t="s">
        <v>59</v>
      </c>
      <c r="C66" s="24">
        <v>10</v>
      </c>
      <c r="D66" s="24"/>
      <c r="E66" s="17">
        <v>79</v>
      </c>
      <c r="F66" s="24">
        <f>C66*E66*0.98</f>
        <v>774.19999999999993</v>
      </c>
      <c r="G66" s="12"/>
      <c r="H66" s="17">
        <v>78</v>
      </c>
      <c r="I66" s="39">
        <f>C66*H66*0.98</f>
        <v>764.4</v>
      </c>
      <c r="J66" s="12"/>
    </row>
    <row r="67" spans="1:10" ht="15" customHeight="1" thickBot="1" x14ac:dyDescent="0.3">
      <c r="A67" s="143"/>
      <c r="B67" s="13">
        <v>8316</v>
      </c>
      <c r="C67" s="13">
        <v>10</v>
      </c>
      <c r="D67" s="13"/>
      <c r="E67" s="18">
        <v>68</v>
      </c>
      <c r="F67" s="13">
        <f>C67*E67*0.98</f>
        <v>666.4</v>
      </c>
      <c r="G67" s="14"/>
      <c r="H67" s="18">
        <v>30</v>
      </c>
      <c r="I67" s="40">
        <f>C67*H67*0.98</f>
        <v>294</v>
      </c>
      <c r="J67" s="14"/>
    </row>
    <row r="68" spans="1:10" ht="15" customHeight="1" thickBot="1" x14ac:dyDescent="0.3">
      <c r="A68" s="96" t="s">
        <v>7</v>
      </c>
      <c r="B68" s="97"/>
      <c r="C68" s="97"/>
      <c r="D68" s="95">
        <v>9280</v>
      </c>
      <c r="E68" s="97"/>
      <c r="F68" s="98">
        <f>SUM(F64:F67)</f>
        <v>2763.6</v>
      </c>
      <c r="G68" s="98">
        <f>D68-F68</f>
        <v>6516.4</v>
      </c>
      <c r="H68" s="97"/>
      <c r="I68" s="98">
        <f>SUM(I64:I67)</f>
        <v>1999.1999999999998</v>
      </c>
      <c r="J68" s="95">
        <f>D68-I68</f>
        <v>7280.8</v>
      </c>
    </row>
    <row r="69" spans="1:10" ht="15" customHeight="1" thickBot="1" x14ac:dyDescent="0.3">
      <c r="A69" s="1"/>
    </row>
    <row r="70" spans="1:10" ht="15" customHeight="1" thickBot="1" x14ac:dyDescent="0.3">
      <c r="A70" s="183" t="s">
        <v>33</v>
      </c>
      <c r="B70" s="184"/>
      <c r="C70" s="184"/>
      <c r="D70" s="184"/>
      <c r="E70" s="184"/>
      <c r="F70" s="186">
        <f>SUM(F68+F62+F54+F46+F41)</f>
        <v>36653.96</v>
      </c>
      <c r="G70" s="186">
        <f t="shared" ref="G70:J70" si="7">SUM(G68+G62+G54+G46+G41)</f>
        <v>107238.04</v>
      </c>
      <c r="H70" s="184"/>
      <c r="I70" s="186">
        <f t="shared" si="7"/>
        <v>41785.24</v>
      </c>
      <c r="J70" s="186">
        <f t="shared" si="7"/>
        <v>102106.76</v>
      </c>
    </row>
    <row r="71" spans="1:10" ht="15" customHeight="1" x14ac:dyDescent="0.25"/>
    <row r="72" spans="1:10" ht="15" customHeight="1" x14ac:dyDescent="0.25"/>
    <row r="73" spans="1:10" ht="15" customHeight="1" x14ac:dyDescent="0.25"/>
    <row r="74" spans="1:10" ht="15" customHeight="1" x14ac:dyDescent="0.25"/>
    <row r="75" spans="1:10" ht="15" customHeight="1" x14ac:dyDescent="0.25"/>
    <row r="76" spans="1:10" ht="15" customHeight="1" x14ac:dyDescent="0.25"/>
    <row r="77" spans="1:10" ht="15" customHeight="1" x14ac:dyDescent="0.25"/>
    <row r="78" spans="1:10" ht="15" customHeight="1" x14ac:dyDescent="0.25"/>
    <row r="79" spans="1:10" ht="15" customHeight="1" x14ac:dyDescent="0.25"/>
    <row r="80" spans="1:1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</sheetData>
  <mergeCells count="18">
    <mergeCell ref="B1:D1"/>
    <mergeCell ref="A1:A2"/>
    <mergeCell ref="A56:A61"/>
    <mergeCell ref="A64:A67"/>
    <mergeCell ref="E1:G1"/>
    <mergeCell ref="A63:J63"/>
    <mergeCell ref="H1:J1"/>
    <mergeCell ref="A3:J3"/>
    <mergeCell ref="A42:J42"/>
    <mergeCell ref="A47:J47"/>
    <mergeCell ref="A55:J55"/>
    <mergeCell ref="A43:A45"/>
    <mergeCell ref="A48:A50"/>
    <mergeCell ref="A51:A53"/>
    <mergeCell ref="A4:A7"/>
    <mergeCell ref="A8:A9"/>
    <mergeCell ref="A10:A34"/>
    <mergeCell ref="A35:A40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Normal="100" workbookViewId="0">
      <pane ySplit="2" topLeftCell="A3" activePane="bottomLeft" state="frozen"/>
      <selection pane="bottomLeft" activeCell="G55" sqref="G55"/>
    </sheetView>
  </sheetViews>
  <sheetFormatPr defaultRowHeight="15" x14ac:dyDescent="0.25"/>
  <cols>
    <col min="1" max="1" width="20.7109375" style="1" customWidth="1"/>
    <col min="2" max="2" width="10.7109375" style="25" customWidth="1"/>
    <col min="3" max="10" width="15.7109375" style="25" customWidth="1"/>
    <col min="11" max="16384" width="9.140625" style="25"/>
  </cols>
  <sheetData>
    <row r="1" spans="1:13" ht="15.75" thickBot="1" x14ac:dyDescent="0.3">
      <c r="A1" s="174" t="s">
        <v>0</v>
      </c>
      <c r="B1" s="137" t="s">
        <v>6</v>
      </c>
      <c r="C1" s="138"/>
      <c r="D1" s="139"/>
      <c r="E1" s="134">
        <v>43089</v>
      </c>
      <c r="F1" s="135"/>
      <c r="G1" s="136"/>
      <c r="H1" s="134">
        <v>43453</v>
      </c>
      <c r="I1" s="135"/>
      <c r="J1" s="136"/>
    </row>
    <row r="2" spans="1:13" ht="45.75" thickBot="1" x14ac:dyDescent="0.3">
      <c r="A2" s="175"/>
      <c r="B2" s="3" t="s">
        <v>1</v>
      </c>
      <c r="C2" s="8" t="s">
        <v>3</v>
      </c>
      <c r="D2" s="63" t="s">
        <v>35</v>
      </c>
      <c r="E2" s="64" t="s">
        <v>4</v>
      </c>
      <c r="F2" s="65" t="s">
        <v>5</v>
      </c>
      <c r="G2" s="66" t="s">
        <v>62</v>
      </c>
      <c r="H2" s="31" t="s">
        <v>4</v>
      </c>
      <c r="I2" s="67" t="s">
        <v>5</v>
      </c>
      <c r="J2" s="66" t="s">
        <v>62</v>
      </c>
    </row>
    <row r="3" spans="1:13" ht="15.75" thickBot="1" x14ac:dyDescent="0.3">
      <c r="A3" s="137" t="s">
        <v>66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3" x14ac:dyDescent="0.25">
      <c r="A4" s="107" t="s">
        <v>67</v>
      </c>
      <c r="B4" s="3" t="s">
        <v>68</v>
      </c>
      <c r="C4" s="3">
        <v>10</v>
      </c>
      <c r="D4" s="3"/>
      <c r="E4" s="68" t="s">
        <v>69</v>
      </c>
      <c r="F4" s="3">
        <v>0</v>
      </c>
      <c r="G4" s="69"/>
      <c r="H4" s="68">
        <v>49.69</v>
      </c>
      <c r="I4" s="70">
        <f>C4*H4*0.98</f>
        <v>486.96199999999999</v>
      </c>
      <c r="J4" s="71"/>
      <c r="M4" s="72"/>
    </row>
    <row r="5" spans="1:13" ht="15.75" thickBot="1" x14ac:dyDescent="0.3">
      <c r="A5" s="108"/>
      <c r="B5" s="20" t="s">
        <v>70</v>
      </c>
      <c r="C5" s="20">
        <v>10</v>
      </c>
      <c r="D5" s="20"/>
      <c r="E5" s="19" t="s">
        <v>69</v>
      </c>
      <c r="F5" s="20">
        <v>0</v>
      </c>
      <c r="G5" s="57"/>
      <c r="H5" s="19">
        <v>62.8</v>
      </c>
      <c r="I5" s="29">
        <f>C5*H5*0.98</f>
        <v>615.43999999999994</v>
      </c>
      <c r="J5" s="73"/>
      <c r="M5" s="72"/>
    </row>
    <row r="6" spans="1:13" ht="15.75" thickBot="1" x14ac:dyDescent="0.3">
      <c r="A6" s="180" t="s">
        <v>7</v>
      </c>
      <c r="B6" s="94"/>
      <c r="C6" s="94"/>
      <c r="D6" s="95">
        <v>25752.799999999999</v>
      </c>
      <c r="E6" s="94"/>
      <c r="F6" s="95">
        <f>SUM(F4:F5)</f>
        <v>0</v>
      </c>
      <c r="G6" s="95">
        <f>SUM(G4:G5)</f>
        <v>0</v>
      </c>
      <c r="H6" s="177"/>
      <c r="I6" s="105">
        <f>SUM(I4:I5)</f>
        <v>1102.402</v>
      </c>
      <c r="J6" s="105">
        <f t="shared" ref="J6" si="0">D6-I6</f>
        <v>24650.398000000001</v>
      </c>
      <c r="M6" s="72"/>
    </row>
    <row r="7" spans="1:13" ht="15.75" thickBot="1" x14ac:dyDescent="0.3">
      <c r="A7" s="137" t="s">
        <v>71</v>
      </c>
      <c r="B7" s="138"/>
      <c r="C7" s="138"/>
      <c r="D7" s="138"/>
      <c r="E7" s="167"/>
      <c r="F7" s="167"/>
      <c r="G7" s="167"/>
      <c r="H7" s="138"/>
      <c r="I7" s="138"/>
      <c r="J7" s="139"/>
    </row>
    <row r="8" spans="1:13" ht="15" customHeight="1" x14ac:dyDescent="0.25">
      <c r="A8" s="107" t="s">
        <v>72</v>
      </c>
      <c r="B8" s="3">
        <v>716</v>
      </c>
      <c r="C8" s="3">
        <v>10</v>
      </c>
      <c r="D8" s="3"/>
      <c r="E8" s="68">
        <v>25.09</v>
      </c>
      <c r="F8" s="74">
        <f>C8*E8*0.98</f>
        <v>245.88200000000001</v>
      </c>
      <c r="G8" s="75">
        <f>D8-F8</f>
        <v>-245.88200000000001</v>
      </c>
      <c r="H8" s="76">
        <v>27.24</v>
      </c>
      <c r="I8" s="74">
        <f>C8*H8*0.98</f>
        <v>266.952</v>
      </c>
      <c r="J8" s="71"/>
      <c r="L8" s="77"/>
    </row>
    <row r="9" spans="1:13" ht="15.75" thickBot="1" x14ac:dyDescent="0.3">
      <c r="A9" s="108"/>
      <c r="B9" s="20">
        <v>817</v>
      </c>
      <c r="C9" s="20">
        <v>10</v>
      </c>
      <c r="D9" s="20"/>
      <c r="E9" s="19">
        <v>40</v>
      </c>
      <c r="F9" s="78">
        <f>C9*E9*0.98</f>
        <v>392</v>
      </c>
      <c r="G9" s="79">
        <f>D9-F9</f>
        <v>-392</v>
      </c>
      <c r="H9" s="80">
        <v>40.72</v>
      </c>
      <c r="I9" s="78">
        <f>C9*H9*0.98</f>
        <v>399.05599999999998</v>
      </c>
      <c r="J9" s="73"/>
      <c r="L9" s="77"/>
    </row>
    <row r="10" spans="1:13" ht="15.75" thickBot="1" x14ac:dyDescent="0.3">
      <c r="A10" s="180" t="s">
        <v>7</v>
      </c>
      <c r="B10" s="94"/>
      <c r="C10" s="94"/>
      <c r="D10" s="95">
        <v>4250</v>
      </c>
      <c r="E10" s="94"/>
      <c r="F10" s="181">
        <f>SUM(F8:F9)</f>
        <v>637.88200000000006</v>
      </c>
      <c r="G10" s="181">
        <f>D10-F10</f>
        <v>3612.1179999999999</v>
      </c>
      <c r="H10" s="177"/>
      <c r="I10" s="181">
        <f>SUM(I8:I9)</f>
        <v>666.00800000000004</v>
      </c>
      <c r="J10" s="181">
        <f t="shared" ref="J10" si="1">D10-I10</f>
        <v>3583.9920000000002</v>
      </c>
    </row>
    <row r="11" spans="1:13" ht="15.75" thickBot="1" x14ac:dyDescent="0.3">
      <c r="A11" s="137" t="s">
        <v>73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3" ht="15" customHeight="1" x14ac:dyDescent="0.25">
      <c r="A12" s="107" t="s">
        <v>72</v>
      </c>
      <c r="B12" s="3">
        <v>207</v>
      </c>
      <c r="C12" s="3">
        <v>10</v>
      </c>
      <c r="D12" s="3"/>
      <c r="E12" s="166" t="s">
        <v>74</v>
      </c>
      <c r="F12" s="167"/>
      <c r="G12" s="167"/>
      <c r="H12" s="68">
        <v>12.14</v>
      </c>
      <c r="I12" s="70">
        <f t="shared" ref="I12:I13" si="2">C12*H12*0.98</f>
        <v>118.97200000000001</v>
      </c>
      <c r="J12" s="71"/>
    </row>
    <row r="13" spans="1:13" ht="15.75" thickBot="1" x14ac:dyDescent="0.3">
      <c r="A13" s="108"/>
      <c r="B13" s="20">
        <v>826</v>
      </c>
      <c r="C13" s="20">
        <v>10</v>
      </c>
      <c r="D13" s="20"/>
      <c r="E13" s="168"/>
      <c r="F13" s="169"/>
      <c r="G13" s="169"/>
      <c r="H13" s="19">
        <v>20.09</v>
      </c>
      <c r="I13" s="84">
        <f t="shared" si="2"/>
        <v>196.88200000000001</v>
      </c>
      <c r="J13" s="73"/>
    </row>
    <row r="14" spans="1:13" ht="15.75" thickBot="1" x14ac:dyDescent="0.3">
      <c r="A14" s="180" t="s">
        <v>7</v>
      </c>
      <c r="B14" s="94"/>
      <c r="C14" s="94"/>
      <c r="D14" s="95">
        <v>4900</v>
      </c>
      <c r="E14" s="94"/>
      <c r="F14" s="95">
        <f>SUM(E12)</f>
        <v>0</v>
      </c>
      <c r="G14" s="95">
        <f>SUM(E12)</f>
        <v>0</v>
      </c>
      <c r="H14" s="177"/>
      <c r="I14" s="105">
        <f>SUM(I12:I13)</f>
        <v>315.85400000000004</v>
      </c>
      <c r="J14" s="105">
        <f t="shared" ref="J12:J14" si="3">D14-I14</f>
        <v>4584.1459999999997</v>
      </c>
    </row>
    <row r="15" spans="1:13" ht="15.75" thickBot="1" x14ac:dyDescent="0.3">
      <c r="A15" s="137" t="s">
        <v>75</v>
      </c>
      <c r="B15" s="138"/>
      <c r="C15" s="138"/>
      <c r="D15" s="138"/>
      <c r="E15" s="138"/>
      <c r="F15" s="138"/>
      <c r="G15" s="138"/>
      <c r="H15" s="138"/>
      <c r="I15" s="138"/>
      <c r="J15" s="139"/>
    </row>
    <row r="16" spans="1:13" x14ac:dyDescent="0.25">
      <c r="A16" s="107" t="s">
        <v>99</v>
      </c>
      <c r="B16" s="3" t="s">
        <v>76</v>
      </c>
      <c r="C16" s="3">
        <v>10</v>
      </c>
      <c r="D16" s="3"/>
      <c r="E16" s="81">
        <v>13.47</v>
      </c>
      <c r="F16" s="27">
        <f>C16*E16*0.98</f>
        <v>132.006</v>
      </c>
      <c r="G16" s="82">
        <f t="shared" ref="G16:G17" si="4">D16-F16</f>
        <v>-132.006</v>
      </c>
      <c r="H16" s="68">
        <v>23.45</v>
      </c>
      <c r="I16" s="27">
        <f>C16*H16*0.98</f>
        <v>229.81</v>
      </c>
      <c r="J16" s="69"/>
    </row>
    <row r="17" spans="1:10" ht="15.75" thickBot="1" x14ac:dyDescent="0.3">
      <c r="A17" s="108"/>
      <c r="B17" s="20" t="s">
        <v>77</v>
      </c>
      <c r="C17" s="20">
        <v>10</v>
      </c>
      <c r="D17" s="20"/>
      <c r="E17" s="83">
        <v>18.12</v>
      </c>
      <c r="F17" s="29">
        <f>C17*E17*0.98</f>
        <v>177.57600000000002</v>
      </c>
      <c r="G17" s="30">
        <f t="shared" si="4"/>
        <v>-177.57600000000002</v>
      </c>
      <c r="H17" s="19">
        <v>20.29</v>
      </c>
      <c r="I17" s="84">
        <f>C17*H17*0.98</f>
        <v>198.84199999999998</v>
      </c>
      <c r="J17" s="57"/>
    </row>
    <row r="18" spans="1:10" ht="15.75" thickBot="1" x14ac:dyDescent="0.3">
      <c r="A18" s="180" t="s">
        <v>7</v>
      </c>
      <c r="B18" s="94"/>
      <c r="C18" s="94"/>
      <c r="D18" s="95">
        <v>5837</v>
      </c>
      <c r="E18" s="94"/>
      <c r="F18" s="95">
        <f>SUM(F16:F17)</f>
        <v>309.58199999999999</v>
      </c>
      <c r="G18" s="95">
        <f>D18-F18</f>
        <v>5527.4179999999997</v>
      </c>
      <c r="H18" s="177"/>
      <c r="I18" s="105">
        <f>SUM(I16:I17)</f>
        <v>428.65199999999999</v>
      </c>
      <c r="J18" s="105">
        <f t="shared" ref="J16:J18" si="5">D18-I18</f>
        <v>5408.348</v>
      </c>
    </row>
    <row r="19" spans="1:10" ht="15.75" thickBot="1" x14ac:dyDescent="0.3">
      <c r="A19" s="137" t="s">
        <v>78</v>
      </c>
      <c r="B19" s="138"/>
      <c r="C19" s="138"/>
      <c r="D19" s="138"/>
      <c r="E19" s="138"/>
      <c r="F19" s="138"/>
      <c r="G19" s="138"/>
      <c r="H19" s="138"/>
      <c r="I19" s="138"/>
      <c r="J19" s="139"/>
    </row>
    <row r="20" spans="1:10" x14ac:dyDescent="0.25">
      <c r="A20" s="109" t="s">
        <v>79</v>
      </c>
      <c r="B20" s="5">
        <v>115</v>
      </c>
      <c r="C20" s="5">
        <v>10</v>
      </c>
      <c r="D20" s="5"/>
      <c r="E20" s="85">
        <v>69.900000000000006</v>
      </c>
      <c r="F20" s="82">
        <f>C20*E20*0.98</f>
        <v>685.02</v>
      </c>
      <c r="G20" s="69">
        <f t="shared" ref="G20:G23" si="6">D20-F20</f>
        <v>-685.02</v>
      </c>
      <c r="H20" s="68">
        <v>73.599999999999994</v>
      </c>
      <c r="I20" s="27">
        <f>C20*H20*0.98</f>
        <v>721.28</v>
      </c>
      <c r="J20" s="69"/>
    </row>
    <row r="21" spans="1:10" x14ac:dyDescent="0.25">
      <c r="A21" s="109"/>
      <c r="B21" s="5">
        <v>215</v>
      </c>
      <c r="C21" s="5">
        <v>10</v>
      </c>
      <c r="D21" s="5"/>
      <c r="E21" s="85">
        <v>112.6</v>
      </c>
      <c r="F21" s="67">
        <f>C21*E21*0.98</f>
        <v>1103.48</v>
      </c>
      <c r="G21" s="86">
        <f t="shared" si="6"/>
        <v>-1103.48</v>
      </c>
      <c r="H21" s="56">
        <v>109.7</v>
      </c>
      <c r="I21" s="31">
        <f>C21*H21*0.98</f>
        <v>1075.06</v>
      </c>
      <c r="J21" s="86"/>
    </row>
    <row r="22" spans="1:10" x14ac:dyDescent="0.25">
      <c r="A22" s="109"/>
      <c r="B22" s="5">
        <v>309</v>
      </c>
      <c r="C22" s="5">
        <v>10</v>
      </c>
      <c r="D22" s="5"/>
      <c r="E22" s="85">
        <v>126.2</v>
      </c>
      <c r="F22" s="67">
        <f>C22*E22*0.98</f>
        <v>1236.76</v>
      </c>
      <c r="G22" s="86">
        <f t="shared" si="6"/>
        <v>-1236.76</v>
      </c>
      <c r="H22" s="56">
        <v>126.9</v>
      </c>
      <c r="I22" s="31">
        <f>C22*H22*0.98</f>
        <v>1243.6199999999999</v>
      </c>
      <c r="J22" s="86"/>
    </row>
    <row r="23" spans="1:10" ht="15.75" thickBot="1" x14ac:dyDescent="0.3">
      <c r="A23" s="108"/>
      <c r="B23" s="20">
        <v>416</v>
      </c>
      <c r="C23" s="20">
        <v>10</v>
      </c>
      <c r="D23" s="20"/>
      <c r="E23" s="83">
        <v>77.099999999999994</v>
      </c>
      <c r="F23" s="30">
        <f>C23*E23*0.98</f>
        <v>755.58</v>
      </c>
      <c r="G23" s="57">
        <f t="shared" si="6"/>
        <v>-755.58</v>
      </c>
      <c r="H23" s="19">
        <v>80.2</v>
      </c>
      <c r="I23" s="29">
        <f>C23*H23*0.98</f>
        <v>785.96</v>
      </c>
      <c r="J23" s="57"/>
    </row>
    <row r="24" spans="1:10" ht="15.75" thickBot="1" x14ac:dyDescent="0.3">
      <c r="A24" s="182" t="s">
        <v>7</v>
      </c>
      <c r="B24" s="177"/>
      <c r="C24" s="177"/>
      <c r="D24" s="95">
        <v>15000</v>
      </c>
      <c r="E24" s="177"/>
      <c r="F24" s="95">
        <f>SUM(F20:F23)</f>
        <v>3780.84</v>
      </c>
      <c r="G24" s="95">
        <f>D24-F24</f>
        <v>11219.16</v>
      </c>
      <c r="H24" s="177"/>
      <c r="I24" s="95">
        <f>SUM(I20:I23)</f>
        <v>3825.92</v>
      </c>
      <c r="J24" s="95">
        <f t="shared" ref="J20:J24" si="7">D24-I24</f>
        <v>11174.08</v>
      </c>
    </row>
    <row r="25" spans="1:10" ht="15.75" thickBot="1" x14ac:dyDescent="0.3">
      <c r="A25" s="137" t="s">
        <v>80</v>
      </c>
      <c r="B25" s="138"/>
      <c r="C25" s="138"/>
      <c r="D25" s="138"/>
      <c r="E25" s="138"/>
      <c r="F25" s="138"/>
      <c r="G25" s="138"/>
      <c r="H25" s="138"/>
      <c r="I25" s="138"/>
      <c r="J25" s="139"/>
    </row>
    <row r="26" spans="1:10" ht="24.95" customHeight="1" x14ac:dyDescent="0.25">
      <c r="A26" s="107" t="s">
        <v>81</v>
      </c>
      <c r="B26" s="3">
        <v>30</v>
      </c>
      <c r="C26" s="3">
        <v>10</v>
      </c>
      <c r="D26" s="3"/>
      <c r="E26" s="166" t="s">
        <v>74</v>
      </c>
      <c r="F26" s="167"/>
      <c r="G26" s="170"/>
      <c r="H26" s="68">
        <v>33</v>
      </c>
      <c r="I26" s="27">
        <f>C26*H26*0.98</f>
        <v>323.39999999999998</v>
      </c>
      <c r="J26" s="69"/>
    </row>
    <row r="27" spans="1:10" ht="24.95" customHeight="1" thickBot="1" x14ac:dyDescent="0.3">
      <c r="A27" s="108"/>
      <c r="B27" s="20">
        <v>33</v>
      </c>
      <c r="C27" s="20">
        <v>10</v>
      </c>
      <c r="D27" s="20"/>
      <c r="E27" s="168"/>
      <c r="F27" s="169"/>
      <c r="G27" s="171"/>
      <c r="H27" s="19">
        <v>42</v>
      </c>
      <c r="I27" s="29">
        <f>C27*H27*0.98</f>
        <v>411.59999999999997</v>
      </c>
      <c r="J27" s="57"/>
    </row>
    <row r="28" spans="1:10" ht="15.75" thickBot="1" x14ac:dyDescent="0.3">
      <c r="A28" s="180" t="s">
        <v>7</v>
      </c>
      <c r="B28" s="94"/>
      <c r="C28" s="94"/>
      <c r="D28" s="95">
        <v>4185.0200000000004</v>
      </c>
      <c r="E28" s="94"/>
      <c r="F28" s="95">
        <f>SUM(E26)</f>
        <v>0</v>
      </c>
      <c r="G28" s="95">
        <f>SUM(E26)</f>
        <v>0</v>
      </c>
      <c r="H28" s="177"/>
      <c r="I28" s="95">
        <f>SUM(I26:I27)</f>
        <v>735</v>
      </c>
      <c r="J28" s="102">
        <f t="shared" ref="J26:J28" si="8">D28-I28</f>
        <v>3450.0200000000004</v>
      </c>
    </row>
    <row r="29" spans="1:10" ht="15.75" thickBot="1" x14ac:dyDescent="0.3">
      <c r="A29" s="137" t="s">
        <v>82</v>
      </c>
      <c r="B29" s="138"/>
      <c r="C29" s="138"/>
      <c r="D29" s="138"/>
      <c r="E29" s="138"/>
      <c r="F29" s="138"/>
      <c r="G29" s="138"/>
      <c r="H29" s="138"/>
      <c r="I29" s="138"/>
      <c r="J29" s="139"/>
    </row>
    <row r="30" spans="1:10" x14ac:dyDescent="0.25">
      <c r="A30" s="107" t="s">
        <v>83</v>
      </c>
      <c r="B30" s="3" t="s">
        <v>84</v>
      </c>
      <c r="C30" s="3">
        <v>20</v>
      </c>
      <c r="D30" s="3"/>
      <c r="E30" s="166" t="s">
        <v>74</v>
      </c>
      <c r="F30" s="167"/>
      <c r="G30" s="170"/>
      <c r="H30" s="68">
        <v>6.52</v>
      </c>
      <c r="I30" s="87">
        <f t="shared" ref="I30:I31" si="9">C30*H30*0.98</f>
        <v>127.79199999999997</v>
      </c>
      <c r="J30" s="71"/>
    </row>
    <row r="31" spans="1:10" ht="15.75" thickBot="1" x14ac:dyDescent="0.3">
      <c r="A31" s="108"/>
      <c r="B31" s="20" t="s">
        <v>85</v>
      </c>
      <c r="C31" s="20">
        <v>20</v>
      </c>
      <c r="D31" s="20"/>
      <c r="E31" s="168"/>
      <c r="F31" s="169"/>
      <c r="G31" s="171"/>
      <c r="H31" s="19">
        <v>10.23</v>
      </c>
      <c r="I31" s="89">
        <f t="shared" si="9"/>
        <v>200.50800000000001</v>
      </c>
      <c r="J31" s="73"/>
    </row>
    <row r="32" spans="1:10" ht="15.75" thickBot="1" x14ac:dyDescent="0.3">
      <c r="A32" s="180" t="s">
        <v>7</v>
      </c>
      <c r="B32" s="94"/>
      <c r="C32" s="94"/>
      <c r="D32" s="95">
        <v>17000</v>
      </c>
      <c r="E32" s="94"/>
      <c r="F32" s="95">
        <f>SUM(E30)</f>
        <v>0</v>
      </c>
      <c r="G32" s="95">
        <f>SUM(E30)</f>
        <v>0</v>
      </c>
      <c r="H32" s="177"/>
      <c r="I32" s="105">
        <f>SUM(I30:I31)</f>
        <v>328.29999999999995</v>
      </c>
      <c r="J32" s="105">
        <f t="shared" ref="J30:J32" si="10">D32-I32</f>
        <v>16671.7</v>
      </c>
    </row>
    <row r="33" spans="1:10" ht="15.75" thickBot="1" x14ac:dyDescent="0.3">
      <c r="A33" s="137" t="s">
        <v>86</v>
      </c>
      <c r="B33" s="138"/>
      <c r="C33" s="138"/>
      <c r="D33" s="138"/>
      <c r="E33" s="138"/>
      <c r="F33" s="138"/>
      <c r="G33" s="138"/>
      <c r="H33" s="138"/>
      <c r="I33" s="138"/>
      <c r="J33" s="139"/>
    </row>
    <row r="34" spans="1:10" ht="24.95" customHeight="1" x14ac:dyDescent="0.25">
      <c r="A34" s="107" t="s">
        <v>87</v>
      </c>
      <c r="B34" s="3" t="s">
        <v>88</v>
      </c>
      <c r="C34" s="3">
        <v>6</v>
      </c>
      <c r="D34" s="3"/>
      <c r="E34" s="166" t="s">
        <v>74</v>
      </c>
      <c r="F34" s="167"/>
      <c r="G34" s="170"/>
      <c r="H34" s="68">
        <v>13.52</v>
      </c>
      <c r="I34" s="70">
        <f t="shared" ref="I34:I35" si="11">C34*H34*0.98</f>
        <v>79.497600000000006</v>
      </c>
      <c r="J34" s="71"/>
    </row>
    <row r="35" spans="1:10" ht="24.95" customHeight="1" thickBot="1" x14ac:dyDescent="0.3">
      <c r="A35" s="108"/>
      <c r="B35" s="20" t="s">
        <v>89</v>
      </c>
      <c r="C35" s="20">
        <v>6</v>
      </c>
      <c r="D35" s="20"/>
      <c r="E35" s="168"/>
      <c r="F35" s="169"/>
      <c r="G35" s="171"/>
      <c r="H35" s="19">
        <v>21.16</v>
      </c>
      <c r="I35" s="84">
        <f t="shared" si="11"/>
        <v>124.4208</v>
      </c>
      <c r="J35" s="73"/>
    </row>
    <row r="36" spans="1:10" ht="15.75" thickBot="1" x14ac:dyDescent="0.3">
      <c r="A36" s="180" t="s">
        <v>7</v>
      </c>
      <c r="B36" s="94"/>
      <c r="C36" s="94"/>
      <c r="D36" s="95">
        <v>3600</v>
      </c>
      <c r="E36" s="94"/>
      <c r="F36" s="95">
        <f>SUM(E34)</f>
        <v>0</v>
      </c>
      <c r="G36" s="95">
        <f>SUM(E34)</f>
        <v>0</v>
      </c>
      <c r="H36" s="177"/>
      <c r="I36" s="105">
        <f>SUM(I34:I35)</f>
        <v>203.91840000000002</v>
      </c>
      <c r="J36" s="105">
        <f t="shared" ref="J34:J36" si="12">D36-I36</f>
        <v>3396.0816</v>
      </c>
    </row>
    <row r="37" spans="1:10" ht="15.75" thickBot="1" x14ac:dyDescent="0.3">
      <c r="A37" s="137" t="s">
        <v>90</v>
      </c>
      <c r="B37" s="138"/>
      <c r="C37" s="138"/>
      <c r="D37" s="138"/>
      <c r="E37" s="138"/>
      <c r="F37" s="138"/>
      <c r="G37" s="138"/>
      <c r="H37" s="138"/>
      <c r="I37" s="138"/>
      <c r="J37" s="139"/>
    </row>
    <row r="38" spans="1:10" x14ac:dyDescent="0.25">
      <c r="A38" s="107" t="s">
        <v>91</v>
      </c>
      <c r="B38" s="82" t="s">
        <v>92</v>
      </c>
      <c r="C38" s="3">
        <v>20</v>
      </c>
      <c r="D38" s="3"/>
      <c r="E38" s="166" t="s">
        <v>74</v>
      </c>
      <c r="F38" s="167"/>
      <c r="G38" s="170"/>
      <c r="H38" s="68">
        <v>20</v>
      </c>
      <c r="I38" s="87">
        <f>C38*H38*0.98</f>
        <v>392</v>
      </c>
      <c r="J38" s="69"/>
    </row>
    <row r="39" spans="1:10" ht="15.75" thickBot="1" x14ac:dyDescent="0.3">
      <c r="A39" s="108"/>
      <c r="B39" s="30" t="s">
        <v>93</v>
      </c>
      <c r="C39" s="20">
        <v>20</v>
      </c>
      <c r="D39" s="20"/>
      <c r="E39" s="168"/>
      <c r="F39" s="169"/>
      <c r="G39" s="171"/>
      <c r="H39" s="19">
        <v>17</v>
      </c>
      <c r="I39" s="20">
        <f>C39*H39*0.98</f>
        <v>333.2</v>
      </c>
      <c r="J39" s="57"/>
    </row>
    <row r="40" spans="1:10" ht="15.75" thickBot="1" x14ac:dyDescent="0.3">
      <c r="A40" s="180" t="s">
        <v>7</v>
      </c>
      <c r="B40" s="94"/>
      <c r="C40" s="94"/>
      <c r="D40" s="95">
        <v>6000</v>
      </c>
      <c r="E40" s="94"/>
      <c r="F40" s="95">
        <f>SUM(E38)</f>
        <v>0</v>
      </c>
      <c r="G40" s="95">
        <f>SUM(E38)</f>
        <v>0</v>
      </c>
      <c r="H40" s="177"/>
      <c r="I40" s="105">
        <f>SUM(I38:I39)</f>
        <v>725.2</v>
      </c>
      <c r="J40" s="105">
        <f t="shared" ref="J40:J49" si="13">D40-I40</f>
        <v>5274.8</v>
      </c>
    </row>
    <row r="41" spans="1:10" ht="15.75" thickBot="1" x14ac:dyDescent="0.3">
      <c r="A41" s="137" t="s">
        <v>94</v>
      </c>
      <c r="B41" s="138"/>
      <c r="C41" s="138"/>
      <c r="D41" s="138"/>
      <c r="E41" s="138"/>
      <c r="F41" s="138"/>
      <c r="G41" s="138"/>
      <c r="H41" s="138"/>
      <c r="I41" s="138"/>
      <c r="J41" s="139"/>
    </row>
    <row r="42" spans="1:10" x14ac:dyDescent="0.25">
      <c r="A42" s="109" t="s">
        <v>95</v>
      </c>
      <c r="B42" s="5">
        <v>2</v>
      </c>
      <c r="C42" s="5">
        <v>6</v>
      </c>
      <c r="D42" s="5"/>
      <c r="E42" s="172" t="s">
        <v>74</v>
      </c>
      <c r="F42" s="173"/>
      <c r="G42" s="173"/>
      <c r="H42" s="68" t="s">
        <v>96</v>
      </c>
      <c r="I42" s="27">
        <v>0</v>
      </c>
      <c r="J42" s="69"/>
    </row>
    <row r="43" spans="1:10" x14ac:dyDescent="0.25">
      <c r="A43" s="109"/>
      <c r="B43" s="5">
        <v>3</v>
      </c>
      <c r="C43" s="5">
        <v>6</v>
      </c>
      <c r="D43" s="5"/>
      <c r="E43" s="172"/>
      <c r="F43" s="173"/>
      <c r="G43" s="173"/>
      <c r="H43" s="56" t="s">
        <v>96</v>
      </c>
      <c r="I43" s="31">
        <v>0</v>
      </c>
      <c r="J43" s="86"/>
    </row>
    <row r="44" spans="1:10" x14ac:dyDescent="0.25">
      <c r="A44" s="109"/>
      <c r="B44" s="5">
        <v>5</v>
      </c>
      <c r="C44" s="5">
        <v>6</v>
      </c>
      <c r="D44" s="5"/>
      <c r="E44" s="172"/>
      <c r="F44" s="173"/>
      <c r="G44" s="173"/>
      <c r="H44" s="56" t="s">
        <v>96</v>
      </c>
      <c r="I44" s="31">
        <v>0</v>
      </c>
      <c r="J44" s="86"/>
    </row>
    <row r="45" spans="1:10" x14ac:dyDescent="0.25">
      <c r="A45" s="109"/>
      <c r="B45" s="5">
        <v>9</v>
      </c>
      <c r="C45" s="5">
        <v>6</v>
      </c>
      <c r="D45" s="5"/>
      <c r="E45" s="172"/>
      <c r="F45" s="173"/>
      <c r="G45" s="173"/>
      <c r="H45" s="56" t="s">
        <v>96</v>
      </c>
      <c r="I45" s="31">
        <v>0</v>
      </c>
      <c r="J45" s="86"/>
    </row>
    <row r="46" spans="1:10" ht="15.75" thickBot="1" x14ac:dyDescent="0.3">
      <c r="A46" s="108"/>
      <c r="B46" s="20">
        <v>15</v>
      </c>
      <c r="C46" s="20">
        <v>6</v>
      </c>
      <c r="D46" s="20"/>
      <c r="E46" s="168"/>
      <c r="F46" s="169"/>
      <c r="G46" s="169"/>
      <c r="H46" s="56" t="s">
        <v>96</v>
      </c>
      <c r="I46" s="31">
        <v>0</v>
      </c>
      <c r="J46" s="86"/>
    </row>
    <row r="47" spans="1:10" x14ac:dyDescent="0.25">
      <c r="A47" s="107" t="s">
        <v>97</v>
      </c>
      <c r="B47" s="82">
        <v>41</v>
      </c>
      <c r="C47" s="3">
        <v>6</v>
      </c>
      <c r="D47" s="3"/>
      <c r="E47" s="166" t="s">
        <v>74</v>
      </c>
      <c r="F47" s="167"/>
      <c r="G47" s="167"/>
      <c r="H47" s="68" t="s">
        <v>96</v>
      </c>
      <c r="I47" s="27">
        <v>0</v>
      </c>
      <c r="J47" s="69"/>
    </row>
    <row r="48" spans="1:10" ht="15.75" thickBot="1" x14ac:dyDescent="0.3">
      <c r="A48" s="108"/>
      <c r="B48" s="30">
        <v>53</v>
      </c>
      <c r="C48" s="20">
        <v>6</v>
      </c>
      <c r="D48" s="20"/>
      <c r="E48" s="168"/>
      <c r="F48" s="169"/>
      <c r="G48" s="169"/>
      <c r="H48" s="19">
        <v>90.5</v>
      </c>
      <c r="I48" s="29">
        <f>C48*H48*0.98</f>
        <v>532.14</v>
      </c>
      <c r="J48" s="57"/>
    </row>
    <row r="49" spans="1:10" ht="15.75" thickBot="1" x14ac:dyDescent="0.3">
      <c r="A49" s="182" t="s">
        <v>7</v>
      </c>
      <c r="B49" s="97"/>
      <c r="C49" s="97"/>
      <c r="D49" s="95">
        <v>18142.400000000001</v>
      </c>
      <c r="E49" s="97"/>
      <c r="F49" s="95">
        <f>SUM(E42:G48)</f>
        <v>0</v>
      </c>
      <c r="G49" s="95">
        <f>SUM(E42:G48)</f>
        <v>0</v>
      </c>
      <c r="H49" s="97"/>
      <c r="I49" s="103">
        <f>SUM(I4:I5,I8:I9,I12:I13,I16:I17,I20:I23,I26:I27,I30:I31,I34:I35,I38:I39,I42:I48)</f>
        <v>8863.3943999999992</v>
      </c>
      <c r="J49" s="103">
        <f t="shared" si="13"/>
        <v>9279.0056000000022</v>
      </c>
    </row>
    <row r="50" spans="1:10" ht="15.75" thickBot="1" x14ac:dyDescent="0.3"/>
    <row r="51" spans="1:10" ht="15.75" thickBot="1" x14ac:dyDescent="0.3">
      <c r="A51" s="183" t="s">
        <v>98</v>
      </c>
      <c r="B51" s="184"/>
      <c r="C51" s="184"/>
      <c r="D51" s="184"/>
      <c r="E51" s="184"/>
      <c r="F51" s="185">
        <f>SUM(F49+F40+F36+F32+F28+F24+F18+F14+F10+F6)</f>
        <v>4728.3040000000001</v>
      </c>
      <c r="G51" s="185">
        <f>SUM(G49+G40+G36+G32+G28+G24+G18+G14+G10+G6)</f>
        <v>20358.696</v>
      </c>
      <c r="H51" s="184"/>
      <c r="I51" s="186">
        <f>SUM(I49+I40+I36+I32+I28+I24+I18+I14+I10+I6)</f>
        <v>17194.648799999999</v>
      </c>
      <c r="J51" s="185">
        <f>SUM(J49+J40+J36+J32+J28+J24+J18+J14+J10+J6)</f>
        <v>87472.571200000006</v>
      </c>
    </row>
    <row r="53" spans="1:10" x14ac:dyDescent="0.25">
      <c r="D53" s="88"/>
    </row>
  </sheetData>
  <mergeCells count="32">
    <mergeCell ref="A15:J15"/>
    <mergeCell ref="A1:A2"/>
    <mergeCell ref="B1:D1"/>
    <mergeCell ref="E1:G1"/>
    <mergeCell ref="H1:J1"/>
    <mergeCell ref="A3:J3"/>
    <mergeCell ref="A4:A5"/>
    <mergeCell ref="A7:J7"/>
    <mergeCell ref="A8:A9"/>
    <mergeCell ref="A11:J11"/>
    <mergeCell ref="A12:A13"/>
    <mergeCell ref="E12:G13"/>
    <mergeCell ref="A16:A17"/>
    <mergeCell ref="A19:J19"/>
    <mergeCell ref="A20:A23"/>
    <mergeCell ref="A25:J25"/>
    <mergeCell ref="A26:A27"/>
    <mergeCell ref="E26:G27"/>
    <mergeCell ref="A29:J29"/>
    <mergeCell ref="A30:A31"/>
    <mergeCell ref="E30:G31"/>
    <mergeCell ref="A33:J33"/>
    <mergeCell ref="A34:A35"/>
    <mergeCell ref="E34:G35"/>
    <mergeCell ref="A47:A48"/>
    <mergeCell ref="E47:G48"/>
    <mergeCell ref="A37:J37"/>
    <mergeCell ref="A38:A39"/>
    <mergeCell ref="E38:G39"/>
    <mergeCell ref="A41:J41"/>
    <mergeCell ref="A42:A46"/>
    <mergeCell ref="E42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Королёвская ОДГ</vt:lpstr>
      <vt:lpstr>Лобненская ОДГ</vt:lpstr>
      <vt:lpstr>Московская ОДГ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Эльдар Закиржанович</dc:creator>
  <cp:lastModifiedBy>Юсупов Эльдар Закиржанович</cp:lastModifiedBy>
  <dcterms:created xsi:type="dcterms:W3CDTF">2018-10-01T08:59:35Z</dcterms:created>
  <dcterms:modified xsi:type="dcterms:W3CDTF">2019-04-05T13:03:09Z</dcterms:modified>
</cp:coreProperties>
</file>